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mitcheka\Downloads\"/>
    </mc:Choice>
  </mc:AlternateContent>
  <xr:revisionPtr revIDLastSave="0" documentId="13_ncr:1_{9E82F044-DB15-4781-A314-8639605A9B31}" xr6:coauthVersionLast="47" xr6:coauthVersionMax="47" xr10:uidLastSave="{00000000-0000-0000-0000-000000000000}"/>
  <bookViews>
    <workbookView xWindow="28680" yWindow="960" windowWidth="29040" windowHeight="15720" activeTab="5"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expenses'!$A$1:$E$30</definedName>
    <definedName name="_xlnm.Print_Area" localSheetId="5">'Gifts and benefits'!$A$1:$F$33</definedName>
    <definedName name="_xlnm.Print_Area" localSheetId="0">'Guidance for agencies'!$A$1:$A$58</definedName>
    <definedName name="_xlnm.Print_Area" localSheetId="3">Hospitality!$A$1:$E$32</definedName>
    <definedName name="_xlnm.Print_Area" localSheetId="1">'Summary and sign-off'!$A$1:$F$23</definedName>
    <definedName name="_xlnm.Print_Area" localSheetId="2">Travel!$A$1:$E$41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4" l="1"/>
  <c r="C24" i="3"/>
  <c r="C25" i="2"/>
  <c r="C22" i="1"/>
  <c r="C30" i="1"/>
  <c r="C14" i="1"/>
  <c r="B6" i="13" l="1"/>
  <c r="E60" i="13"/>
  <c r="C60" i="13"/>
  <c r="C24" i="4"/>
  <c r="C23" i="4"/>
  <c r="B60" i="13" l="1"/>
  <c r="B59" i="13"/>
  <c r="D59" i="13"/>
  <c r="B58" i="13"/>
  <c r="D58" i="13"/>
  <c r="D57" i="13"/>
  <c r="B57" i="13"/>
  <c r="D56" i="13"/>
  <c r="B56" i="13"/>
  <c r="D55" i="13"/>
  <c r="B55" i="13"/>
  <c r="B2" i="4"/>
  <c r="B3" i="4"/>
  <c r="B2" i="3"/>
  <c r="B3" i="3"/>
  <c r="B2" i="2"/>
  <c r="B3" i="2"/>
  <c r="B2" i="1"/>
  <c r="B3" i="1"/>
  <c r="F58" i="13" l="1"/>
  <c r="D25" i="2" s="1"/>
  <c r="F60" i="13"/>
  <c r="E22" i="4" s="1"/>
  <c r="F59" i="13"/>
  <c r="D24" i="3" s="1"/>
  <c r="F57" i="13"/>
  <c r="D30" i="1" s="1"/>
  <c r="F56" i="13"/>
  <c r="D22" i="1" s="1"/>
  <c r="F55" i="13"/>
  <c r="D14" i="1" s="1"/>
  <c r="C13" i="13"/>
  <c r="C12" i="13"/>
  <c r="C11" i="13"/>
  <c r="C16" i="13" l="1"/>
  <c r="C17" i="13"/>
  <c r="B5" i="4" l="1"/>
  <c r="B4" i="4"/>
  <c r="B5" i="3"/>
  <c r="B4" i="3"/>
  <c r="B5" i="2"/>
  <c r="B4" i="2"/>
  <c r="B5" i="1"/>
  <c r="B4" i="1"/>
  <c r="C15" i="13" l="1"/>
  <c r="F12" i="13" l="1"/>
  <c r="C22" i="4"/>
  <c r="F11" i="13" s="1"/>
  <c r="F13" i="13" l="1"/>
  <c r="B30" i="1"/>
  <c r="B17" i="13" s="1"/>
  <c r="B22" i="1"/>
  <c r="B16" i="13" s="1"/>
  <c r="B14" i="1"/>
  <c r="B15" i="13" s="1"/>
  <c r="B24" i="3" l="1"/>
  <c r="B13" i="13" s="1"/>
  <c r="B25" i="2"/>
  <c r="B12" i="13" s="1"/>
  <c r="B11" i="13" l="1"/>
  <c r="B3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7"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<sst xmlns="http://schemas.openxmlformats.org/spreadsheetml/2006/main" count="244" uniqueCount="184">
  <si>
    <t>Secretary and Chief Executive Expense Disclosures: A Guide for Agency Staff</t>
  </si>
  <si>
    <t>The following is a summary from "Public Service Secretaries and Chief Executive Expense Disclosures: A Guide for Agency Staff"
Please read that in full first.</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</si>
  <si>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</si>
  <si>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</si>
  <si>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</si>
  <si>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</si>
  <si>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</si>
  <si>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</si>
  <si>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</si>
  <si>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</si>
  <si>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</si>
  <si>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</si>
  <si>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</si>
  <si>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</si>
  <si>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</si>
  <si>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</si>
  <si>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</si>
  <si>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</si>
  <si>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</si>
  <si>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</si>
  <si>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</si>
  <si>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</si>
  <si>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</si>
  <si>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</si>
  <si>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</si>
  <si>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</si>
  <si>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</si>
  <si>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</si>
  <si>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</si>
  <si>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</si>
  <si>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</si>
  <si>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</si>
  <si>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</si>
  <si>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</si>
  <si>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Provide information using this Excel workbook: https://www.publicservice.govt.nz/resources/ce-expenses-disclosure/</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</si>
  <si>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</si>
  <si>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</si>
  <si>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</si>
  <si>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</si>
  <si>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</si>
  <si>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</si>
  <si>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</si>
  <si>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</si>
  <si>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</si>
  <si>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</si>
  <si>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</si>
  <si>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t>The above is a summary from "Secretary or Chief Executive Expense Disclosures: A Guide for Agency Staff": https://www.publicservice.govt.nz/assets/Legacy/resources/Chief-Executive-Expense-Disclosure-Guide.pdf 
Please read that in full first.</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</si>
  <si>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</si>
  <si>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</si>
  <si>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Provide information using the Commissions Excel workbook - Click Here</t>
  </si>
  <si>
    <t>Secretary or Chief Executive Expenses, Gifts and Benefits Disclosure - summary &amp; sign-off*</t>
  </si>
  <si>
    <t>Organisation Name*</t>
  </si>
  <si>
    <t>Ministry for Ethnic Communities</t>
  </si>
  <si>
    <t>Secretary or Chief Executive**</t>
  </si>
  <si>
    <t>Pratima Namasivayam</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</si>
  <si>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</si>
  <si>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</si>
  <si>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</si>
  <si>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</si>
  <si>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</si>
  <si>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</si>
  <si>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</si>
  <si>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</si>
  <si>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</si>
  <si>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</si>
  <si>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</si>
  <si>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</si>
  <si>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</si>
  <si>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</si>
  <si>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</si>
  <si>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</si>
  <si>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</si>
  <si>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</si>
  <si>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</si>
  <si>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</si>
  <si>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</si>
  <si>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</si>
  <si>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</si>
  <si>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</si>
  <si>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</si>
  <si>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</si>
  <si>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</si>
  <si>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</si>
  <si>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</si>
  <si>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</si>
  <si>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</si>
  <si>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</si>
  <si>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</si>
  <si>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</si>
  <si>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</si>
  <si>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</si>
  <si>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</si>
  <si>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</si>
  <si>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</si>
  <si>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</si>
  <si>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</si>
  <si>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</si>
  <si>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</si>
  <si>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</si>
  <si>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</si>
  <si>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</si>
  <si>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</si>
  <si>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</si>
  <si>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</si>
  <si>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</si>
  <si>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</si>
  <si>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</si>
  <si>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</si>
  <si>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</si>
  <si>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</si>
  <si>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</si>
  <si>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</si>
  <si>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</si>
  <si>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</si>
  <si>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</si>
  <si>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</si>
  <si>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</si>
  <si>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</si>
  <si>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</si>
  <si>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</si>
  <si>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</si>
  <si>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</si>
  <si>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</si>
  <si>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</si>
  <si>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</si>
  <si>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</si>
  <si>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</si>
  <si>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</si>
  <si>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</si>
  <si>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</si>
  <si>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</si>
  <si>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</si>
  <si>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PSC Leadership retreat</t>
  </si>
  <si>
    <t>Taxis</t>
  </si>
  <si>
    <t>Lower Hutt</t>
  </si>
  <si>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</si>
  <si>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</si>
  <si>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</si>
  <si>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</si>
  <si>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</si>
  <si>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</si>
  <si>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</si>
  <si>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</si>
  <si>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</si>
  <si>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</si>
  <si>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</si>
  <si>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</si>
  <si>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</si>
  <si>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</si>
  <si>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</si>
  <si>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</si>
  <si>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</si>
  <si>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</si>
  <si>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</si>
  <si>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</si>
  <si>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</si>
  <si>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</si>
  <si>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</si>
  <si>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23/5/26 - 30/6/26</t>
  </si>
  <si>
    <t>Mobile phone</t>
  </si>
  <si>
    <t>Annual phone and data costs</t>
  </si>
  <si>
    <t>Wellington</t>
  </si>
  <si>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</si>
  <si>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</si>
  <si>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</si>
  <si>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</si>
  <si>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</si>
  <si>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</si>
  <si>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t>Koru Club membership (23/5/26-30/6/26)</t>
  </si>
  <si>
    <t xml:space="preserve">Air New Zeland </t>
  </si>
  <si>
    <t>This is an annual expense, yet for FY26 it was paid for by the Manaaki Funds AIRNZ</t>
  </si>
  <si>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</si>
  <si>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</si>
  <si>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</si>
  <si>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</si>
  <si>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</si>
  <si>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</si>
  <si>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r>
      <t xml:space="preserve">Description
</t>
    </r>
    <r>
      <rPr>
        <sz val="9.5"/>
        <color theme="0"/>
        <rFont val="Arial"/>
        <family val="2"/>
      </rPr>
      <t>(e.g. event tickets, etc.)</t>
    </r>
  </si>
  <si>
    <r>
      <t xml:space="preserve">Was the gift accepted?
</t>
    </r>
    <r>
      <rPr>
        <sz val="9.5"/>
        <color theme="0"/>
        <rFont val="Arial"/>
        <family val="2"/>
      </rPr>
      <t>(drop-down list in cell)</t>
    </r>
  </si>
  <si>
    <r>
      <t xml:space="preserve">Offered by 
</t>
    </r>
    <r>
      <rPr>
        <sz val="9.5"/>
        <color theme="0"/>
        <rFont val="Arial"/>
        <family val="2"/>
      </rPr>
      <t>(who made the offer?)</t>
    </r>
  </si>
  <si>
    <r>
      <t>Estimated value in NZ$</t>
    </r>
    <r>
      <rPr>
        <sz val="9.5"/>
        <color theme="0"/>
        <rFont val="Arial"/>
        <family val="2"/>
      </rPr>
      <t xml:space="preserve">
(drop-down list in cell </t>
    </r>
    <r>
      <rPr>
        <sz val="9.5"/>
        <rFont val="Arial"/>
        <family val="2"/>
      </rPr>
      <t>but</t>
    </r>
    <r>
      <rPr>
        <sz val="9.5"/>
        <color theme="0"/>
        <rFont val="Arial"/>
        <family val="2"/>
      </rPr>
      <t xml:space="preserve"> provide specific value if possible)</t>
    </r>
  </si>
  <si>
    <r>
      <t xml:space="preserve">Other comments
</t>
    </r>
    <r>
      <rPr>
        <sz val="9.5"/>
        <color theme="0"/>
        <rFont val="Arial"/>
        <family val="2"/>
      </rPr>
      <t>(e.g. if given to others, whom?)</t>
    </r>
  </si>
  <si>
    <r>
      <rPr>
        <sz val="11"/>
        <color rgb="FF000000"/>
        <rFont val="Arial"/>
      </rPr>
      <t xml:space="preserve">If you have any questions please contact </t>
    </r>
    <r>
      <rPr>
        <u/>
        <sz val="11"/>
        <color rgb="FF0000FF"/>
        <rFont val="Arial"/>
      </rPr>
      <t>ceexpenses@publicservice.govt.nz</t>
    </r>
  </si>
  <si>
    <t>Chief Financial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</si>
</sst>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46"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FF0000"/>
      <name val="Arial"/>
      <family val="2"/>
    </font>
    <font>
      <sz val="9.5"/>
      <color theme="0"/>
      <name val="Arial"/>
      <family val="2"/>
    </font>
    <font>
      <sz val="9.5"/>
      <name val="Arial"/>
      <family val="2"/>
    </font>
    <font>
      <b/>
      <sz val="9.5"/>
      <color theme="0"/>
      <name val="Arial"/>
      <family val="2"/>
    </font>
    <font>
      <sz val="9.5"/>
      <color theme="1"/>
      <name val="Arial"/>
      <family val="2"/>
    </font>
    <font>
      <sz val="11"/>
      <color rgb="FF000000"/>
      <name val="Arial"/>
    </font>
    <font>
      <u/>
      <sz val="11"/>
      <color rgb="FF0000FF"/>
      <name val="Arial"/>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68">
    <xf numFmtId="0" fontId="0" fillId="0" borderId="0" xfId="0"/>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9" fillId="0" borderId="0" xfId="0" applyFont="1" applyAlignment="1">
      <alignment wrapText="1"/>
    </xf>
    <xf numFmtId="164" fontId="39" fillId="10" borderId="4" xfId="0" applyNumberFormat="1" applyFont="1" applyFill="1" applyBorder="1" applyAlignment="1" applyProtection="1">
      <alignment vertical="center" wrapText="1"/>
      <protection locked="0"/>
    </xf>
    <xf numFmtId="0" fontId="0" fillId="0" borderId="0" xfId="0" applyAlignment="1">
      <alignment horizontal="left" wrapText="1"/>
    </xf>
    <xf numFmtId="0" fontId="1" fillId="0" borderId="0" xfId="0" applyFont="1" applyAlignment="1">
      <alignment horizontal="left" wrapText="1"/>
    </xf>
    <xf numFmtId="0" fontId="2" fillId="0" borderId="0" xfId="0" applyFont="1" applyAlignment="1">
      <alignment horizontal="left" wrapText="1"/>
    </xf>
    <xf numFmtId="0" fontId="1" fillId="0" borderId="0" xfId="0" applyFont="1" applyAlignment="1">
      <alignment horizontal="left" vertical="center" wrapText="1"/>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15" fillId="11" borderId="4" xfId="0" applyFont="1" applyFill="1" applyBorder="1" applyAlignment="1" applyProtection="1">
      <alignment horizontal="left" vertical="center" wrapText="1"/>
      <protection locked="0"/>
    </xf>
    <xf numFmtId="0" fontId="0" fillId="0" borderId="0" xfId="0" applyAlignment="1">
      <alignment horizontal="left" vertical="center" wrapText="1"/>
    </xf>
    <xf numFmtId="0" fontId="0" fillId="0" borderId="0" xfId="0" applyAlignment="1">
      <alignment horizontal="left"/>
    </xf>
    <xf numFmtId="0" fontId="42" fillId="3" borderId="0" xfId="0" applyFont="1" applyFill="1" applyAlignment="1">
      <alignment vertical="center" wrapText="1"/>
    </xf>
    <xf numFmtId="0" fontId="42" fillId="3" borderId="0" xfId="0" applyFont="1" applyFill="1" applyAlignment="1">
      <alignment horizontal="left" vertical="center" wrapText="1"/>
    </xf>
    <xf numFmtId="167" fontId="41" fillId="10" borderId="3" xfId="0" applyNumberFormat="1" applyFont="1" applyFill="1" applyBorder="1" applyAlignment="1" applyProtection="1">
      <alignment vertical="center"/>
      <protection locked="0"/>
    </xf>
    <xf numFmtId="0" fontId="43" fillId="10" borderId="4" xfId="0" applyFont="1" applyFill="1" applyBorder="1" applyAlignment="1" applyProtection="1">
      <alignment vertical="center" wrapText="1"/>
      <protection locked="0"/>
    </xf>
    <xf numFmtId="0" fontId="41" fillId="10" borderId="4" xfId="0" applyFont="1" applyFill="1" applyBorder="1" applyAlignment="1" applyProtection="1">
      <alignment horizontal="left" vertical="center" wrapText="1"/>
      <protection locked="0"/>
    </xf>
    <xf numFmtId="0" fontId="43" fillId="10" borderId="4" xfId="0" applyFont="1" applyFill="1" applyBorder="1" applyAlignment="1" applyProtection="1">
      <alignment horizontal="left" vertical="center" wrapText="1"/>
      <protection locked="0"/>
    </xf>
    <xf numFmtId="164" fontId="41" fillId="10" borderId="4" xfId="0" applyNumberFormat="1" applyFont="1" applyFill="1" applyBorder="1" applyAlignment="1" applyProtection="1">
      <alignment horizontal="center" vertical="center" wrapText="1"/>
      <protection locked="0"/>
    </xf>
    <xf numFmtId="0" fontId="43" fillId="10" borderId="5" xfId="0" applyFont="1" applyFill="1" applyBorder="1" applyAlignment="1" applyProtection="1">
      <alignment horizontal="left" vertical="center" wrapText="1"/>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info@data.govt.nz" TargetMode="External"/><Relationship Id="rId7" Type="http://schemas.openxmlformats.org/officeDocument/2006/relationships/printerSettings" Target="../printerSettings/printerSettings1.bin"/><Relationship Id="rId2" Type="http://schemas.openxmlformats.org/officeDocument/2006/relationships/hyperlink" Target="https://www.publicservice.govt.nz/resources/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publicservice.govt.nz/assets/Legacy/resources/Chief-Executive-Expense-Disclosure-Guide.pdf" TargetMode="External"/><Relationship Id="rId5" Type="http://schemas.openxmlformats.org/officeDocument/2006/relationships/hyperlink" Target="https://www.data.govt.nz/toolkit/how-do-i-add-or-update-our-chief-executive-expenses/" TargetMode="External"/><Relationship Id="rId4" Type="http://schemas.openxmlformats.org/officeDocument/2006/relationships/hyperlink" Target="https://www.publicservice.govt.nz/resources/ce-expenses-disclosure/"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2"/>
  <sheetViews>
    <sheetView topLeftCell="A2" zoomScaleNormal="100" workbookViewId="0">
      <selection activeCell="A55" sqref="A55"/>
    </sheetView>
  </sheetViews>
  <sheetFormatPr defaultColWidth="0" defaultRowHeight="14" zeroHeight="1" x14ac:dyDescent="0.3"/>
  <cols>
    <col min="1" max="1" width="219.36328125" style="39" customWidth="1"/>
    <col min="2" max="2" width="33.36328125" style="38" customWidth="1"/>
    <col min="3" max="16384" width="8.6328125" hidden="1"/>
  </cols>
  <sheetData>
    <row r="1" spans="1:2" ht="23.25" customHeight="1" x14ac:dyDescent="0.3">
      <c r="A1" s="37" t="s">
        <v>0</v>
      </c>
    </row>
    <row r="2" spans="1:2" ht="33" customHeight="1" x14ac:dyDescent="0.3">
      <c r="A2" s="101" t="s">
        <v>1</v>
      </c>
    </row>
    <row r="3" spans="1:2" ht="17.25" customHeight="1" x14ac:dyDescent="0.3"/>
    <row r="4" spans="1:2" ht="23.25" customHeight="1" x14ac:dyDescent="0.3">
      <c r="A4" s="126" t="s">
        <v>2</v>
      </c>
    </row>
    <row r="5" spans="1:2" ht="17.25" customHeight="1" x14ac:dyDescent="0.3"/>
    <row r="6" spans="1:2" ht="23.25" customHeight="1" x14ac:dyDescent="0.3">
      <c r="A6" s="40" t="s">
        <v>3</v>
      </c>
    </row>
    <row r="7" spans="1:2" ht="17.25" customHeight="1" x14ac:dyDescent="0.3">
      <c r="A7" s="41" t="s">
        <v>4</v>
      </c>
    </row>
    <row r="8" spans="1:2" ht="17.25" customHeight="1" x14ac:dyDescent="0.3">
      <c r="A8" s="41" t="s">
        <v>5</v>
      </c>
    </row>
    <row r="9" spans="1:2" ht="17.25" customHeight="1" x14ac:dyDescent="0.3">
      <c r="A9" s="41"/>
    </row>
    <row r="10" spans="1:2" ht="23.25" customHeight="1" x14ac:dyDescent="0.25">
      <c r="A10" s="40" t="s">
        <v>6</v>
      </c>
      <c r="B10" s="67" t="s">
        <v>7</v>
      </c>
    </row>
    <row r="11" spans="1:2" ht="17.25" customHeight="1" x14ac:dyDescent="0.3">
      <c r="A11" s="42" t="s">
        <v>8</v>
      </c>
    </row>
    <row r="12" spans="1:2" ht="17.25" customHeight="1" x14ac:dyDescent="0.3">
      <c r="A12" s="41" t="s">
        <v>9</v>
      </c>
    </row>
    <row r="13" spans="1:2" ht="17.25" customHeight="1" x14ac:dyDescent="0.3">
      <c r="A13" s="41" t="s">
        <v>10</v>
      </c>
    </row>
    <row r="14" spans="1:2" ht="17.25" customHeight="1" x14ac:dyDescent="0.3">
      <c r="A14" s="43" t="s">
        <v>11</v>
      </c>
    </row>
    <row r="15" spans="1:2" ht="17.25" customHeight="1" x14ac:dyDescent="0.3">
      <c r="A15" s="41" t="s">
        <v>12</v>
      </c>
    </row>
    <row r="16" spans="1:2" ht="17.25" customHeight="1" x14ac:dyDescent="0.3">
      <c r="A16" s="41"/>
    </row>
    <row r="17" spans="1:1" ht="23.25" customHeight="1" x14ac:dyDescent="0.3">
      <c r="A17" s="40" t="s">
        <v>13</v>
      </c>
    </row>
    <row r="18" spans="1:1" ht="17.25" customHeight="1" x14ac:dyDescent="0.3">
      <c r="A18" s="43" t="s">
        <v>14</v>
      </c>
    </row>
    <row r="19" spans="1:1" ht="17.25" customHeight="1" x14ac:dyDescent="0.3">
      <c r="A19" s="43" t="s">
        <v>15</v>
      </c>
    </row>
    <row r="20" spans="1:1" ht="17.25" customHeight="1" x14ac:dyDescent="0.3">
      <c r="A20" s="63" t="s">
        <v>16</v>
      </c>
    </row>
    <row r="21" spans="1:1" ht="17.25" customHeight="1" x14ac:dyDescent="0.3">
      <c r="A21" s="44"/>
    </row>
    <row r="22" spans="1:1" ht="23.25" customHeight="1" x14ac:dyDescent="0.3">
      <c r="A22" s="40" t="s">
        <v>17</v>
      </c>
    </row>
    <row r="23" spans="1:1" ht="17.25" customHeight="1" x14ac:dyDescent="0.3">
      <c r="A23" s="44" t="s">
        <v>18</v>
      </c>
    </row>
    <row r="24" spans="1:1" ht="17.25" customHeight="1" x14ac:dyDescent="0.3">
      <c r="A24" s="44"/>
    </row>
    <row r="25" spans="1:1" ht="23.25" customHeight="1" x14ac:dyDescent="0.3">
      <c r="A25" s="40" t="s">
        <v>19</v>
      </c>
    </row>
    <row r="26" spans="1:1" ht="17.25" customHeight="1" x14ac:dyDescent="0.3">
      <c r="A26" s="45" t="s">
        <v>20</v>
      </c>
    </row>
    <row r="27" spans="1:1" ht="32.25" customHeight="1" x14ac:dyDescent="0.3">
      <c r="A27" s="43" t="s">
        <v>21</v>
      </c>
    </row>
    <row r="28" spans="1:1" ht="17.25" customHeight="1" x14ac:dyDescent="0.3">
      <c r="A28" s="45" t="s">
        <v>22</v>
      </c>
    </row>
    <row r="29" spans="1:1" ht="32.25" customHeight="1" x14ac:dyDescent="0.3">
      <c r="A29" s="43" t="s">
        <v>23</v>
      </c>
    </row>
    <row r="30" spans="1:1" ht="17.25" customHeight="1" x14ac:dyDescent="0.3">
      <c r="A30" s="45" t="s">
        <v>24</v>
      </c>
    </row>
    <row r="31" spans="1:1" ht="17.25" customHeight="1" x14ac:dyDescent="0.3">
      <c r="A31" s="43" t="s">
        <v>25</v>
      </c>
    </row>
    <row r="32" spans="1:1" ht="17.25" customHeight="1" x14ac:dyDescent="0.3">
      <c r="A32" s="45" t="s">
        <v>26</v>
      </c>
    </row>
    <row r="33" spans="1:1" ht="32.25" customHeight="1" x14ac:dyDescent="0.3">
      <c r="A33" s="43" t="s">
        <v>27</v>
      </c>
    </row>
    <row r="34" spans="1:1" ht="32.25" customHeight="1" x14ac:dyDescent="0.3">
      <c r="A34" s="42" t="s">
        <v>28</v>
      </c>
    </row>
    <row r="35" spans="1:1" ht="17.25" customHeight="1" x14ac:dyDescent="0.3">
      <c r="A35" s="45" t="s">
        <v>29</v>
      </c>
    </row>
    <row r="36" spans="1:1" ht="32.25" customHeight="1" x14ac:dyDescent="0.3">
      <c r="A36" s="43" t="s">
        <v>30</v>
      </c>
    </row>
    <row r="37" spans="1:1" ht="32.25" customHeight="1" x14ac:dyDescent="0.3">
      <c r="A37" s="43" t="s">
        <v>31</v>
      </c>
    </row>
    <row r="38" spans="1:1" ht="32.25" customHeight="1" x14ac:dyDescent="0.3">
      <c r="A38" s="43" t="s">
        <v>32</v>
      </c>
    </row>
    <row r="39" spans="1:1" ht="17.25" customHeight="1" x14ac:dyDescent="0.3">
      <c r="A39" s="42"/>
    </row>
    <row r="40" spans="1:1" ht="22.5" customHeight="1" x14ac:dyDescent="0.3">
      <c r="A40" s="40" t="s">
        <v>33</v>
      </c>
    </row>
    <row r="41" spans="1:1" ht="17.25" customHeight="1" x14ac:dyDescent="0.3">
      <c r="A41" s="49" t="s">
        <v>34</v>
      </c>
    </row>
    <row r="42" spans="1:1" ht="17.25" customHeight="1" x14ac:dyDescent="0.3">
      <c r="A42" s="46" t="s">
        <v>35</v>
      </c>
    </row>
    <row r="43" spans="1:1" ht="17.25" customHeight="1" x14ac:dyDescent="0.3">
      <c r="A43" s="44" t="s">
        <v>36</v>
      </c>
    </row>
    <row r="44" spans="1:1" ht="32.25" customHeight="1" x14ac:dyDescent="0.3">
      <c r="A44" s="44" t="s">
        <v>37</v>
      </c>
    </row>
    <row r="45" spans="1:1" ht="32.25" customHeight="1" x14ac:dyDescent="0.3">
      <c r="A45" s="44" t="s">
        <v>38</v>
      </c>
    </row>
    <row r="46" spans="1:1" ht="17.25" customHeight="1" x14ac:dyDescent="0.3">
      <c r="A46" s="47" t="s">
        <v>39</v>
      </c>
    </row>
    <row r="47" spans="1:1" ht="32.25" customHeight="1" x14ac:dyDescent="0.3">
      <c r="A47" s="43" t="s">
        <v>40</v>
      </c>
    </row>
    <row r="48" spans="1:1" ht="32.25" customHeight="1" x14ac:dyDescent="0.3">
      <c r="A48" s="43" t="s">
        <v>41</v>
      </c>
    </row>
    <row r="49" spans="1:1" ht="32.25" customHeight="1" x14ac:dyDescent="0.3">
      <c r="A49" s="44" t="s">
        <v>42</v>
      </c>
    </row>
    <row r="50" spans="1:1" ht="17.25" customHeight="1" x14ac:dyDescent="0.3">
      <c r="A50" s="44" t="s">
        <v>43</v>
      </c>
    </row>
    <row r="51" spans="1:1" x14ac:dyDescent="0.3">
      <c r="A51" s="44" t="s">
        <v>44</v>
      </c>
    </row>
    <row r="52" spans="1:1" ht="17.25" customHeight="1" x14ac:dyDescent="0.3">
      <c r="A52" s="44"/>
    </row>
    <row r="53" spans="1:1" ht="22.5" customHeight="1" x14ac:dyDescent="0.3">
      <c r="A53" s="40" t="s">
        <v>45</v>
      </c>
    </row>
    <row r="54" spans="1:1" ht="32.25" customHeight="1" x14ac:dyDescent="0.3">
      <c r="A54" s="128" t="s">
        <v>46</v>
      </c>
    </row>
    <row r="55" spans="1:1" ht="17.25" customHeight="1" x14ac:dyDescent="0.3">
      <c r="A55" s="48" t="s">
        <v>182</v>
      </c>
    </row>
    <row r="56" spans="1:1" ht="17.25" customHeight="1" x14ac:dyDescent="0.3">
      <c r="A56" s="49" t="s">
        <v>47</v>
      </c>
    </row>
    <row r="57" spans="1:1" ht="17.25" customHeight="1" x14ac:dyDescent="0.3">
      <c r="A57" s="63" t="s">
        <v>48</v>
      </c>
    </row>
    <row r="58" spans="1:1" ht="17.25" customHeight="1" x14ac:dyDescent="0.3">
      <c r="A58" s="127" t="s">
        <v>49</v>
      </c>
    </row>
    <row r="59" spans="1:1" x14ac:dyDescent="0.3"/>
    <row r="61" spans="1:1" hidden="1" x14ac:dyDescent="0.3">
      <c r="A61" s="50"/>
    </row>
    <row r="62" spans="1:1" x14ac:dyDescent="0.3"/>
  </sheetData>
  <hyperlinks>
    <hyperlink ref="A20" r:id="rId1" xr:uid="{00000000-0004-0000-0000-000000000000}"/>
    <hyperlink ref="A41" r:id="rId2" xr:uid="{00000000-0004-0000-0000-000001000000}"/>
    <hyperlink ref="A56" r:id="rId3" display="mailto:info@data.govt.nz" xr:uid="{00000000-0004-0000-0000-000003000000}"/>
    <hyperlink ref="A58" r:id="rId4" xr:uid="{00000000-0004-0000-0000-000004000000}"/>
    <hyperlink ref="A57" r:id="rId5" display="They are posted on agency websites and linked to www.data.govt.nz. See: https://www.data.govt.nz/toolkit/how-do-i-add-or-update-our-chief-executive-expenses/" xr:uid="{00000000-0004-0000-0000-000007000000}"/>
    <hyperlink ref="A2" r:id="rId6" display="https://www.publicservice.govt.nz/assets/Legacy/resources/Chief-Executive-Expense-Disclosure-Guide.pdf" xr:uid="{5BCCB646-AAC4-46B9-B1FF-55A40DD85E73}"/>
  </hyperlinks>
  <pageMargins left="0.70866141732283472" right="0.70866141732283472" top="0.74803149606299213" bottom="0.74803149606299213" header="0.31496062992125984" footer="0.31496062992125984"/>
  <pageSetup paperSize="8" orientation="landscape" r:id="rId7"/>
  <headerFooter>
    <oddFooter>&amp;LCE Expense Disclosure Workbook 2018&amp;RWorksheet - Guidance</oddFooter>
  </headerFooter>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zoomScale="85" zoomScaleNormal="85" workbookViewId="0">
      <selection activeCell="G17" sqref="G17"/>
    </sheetView>
  </sheetViews>
  <sheetFormatPr defaultColWidth="0" defaultRowHeight="12.5" zeroHeight="1" x14ac:dyDescent="0.25"/>
  <cols>
    <col min="1" max="1" width="35.6328125" customWidth="1"/>
    <col min="2" max="2" width="21.54296875" customWidth="1"/>
    <col min="3" max="3" width="33.54296875" customWidth="1"/>
    <col min="4" max="4" width="4.453125" customWidth="1"/>
    <col min="5" max="5" width="29" customWidth="1"/>
    <col min="6" max="6" width="19" customWidth="1"/>
    <col min="7" max="7" width="42" customWidth="1"/>
    <col min="8" max="11" width="9.08984375" hidden="1" customWidth="1"/>
    <col min="12" max="16384" width="9.08984375" hidden="1"/>
  </cols>
  <sheetData>
    <row r="1" spans="1:11" ht="26.25" customHeight="1" x14ac:dyDescent="0.25">
      <c r="A1" s="150" t="s">
        <v>50</v>
      </c>
      <c r="B1" s="150"/>
      <c r="C1" s="150"/>
      <c r="D1" s="150"/>
      <c r="E1" s="150"/>
      <c r="F1" s="150"/>
      <c r="G1" s="16"/>
      <c r="H1" s="16"/>
      <c r="I1" s="16"/>
      <c r="J1" s="16"/>
      <c r="K1" s="16"/>
    </row>
    <row r="2" spans="1:11" ht="21" customHeight="1" x14ac:dyDescent="0.25">
      <c r="A2" s="2" t="s">
        <v>51</v>
      </c>
      <c r="B2" s="151" t="s">
        <v>52</v>
      </c>
      <c r="C2" s="151"/>
      <c r="D2" s="151"/>
      <c r="E2" s="151"/>
      <c r="F2" s="151"/>
      <c r="G2" s="16"/>
      <c r="H2" s="16"/>
      <c r="I2" s="16"/>
      <c r="J2" s="16"/>
      <c r="K2" s="16"/>
    </row>
    <row r="3" spans="1:11" ht="15.5" x14ac:dyDescent="0.25">
      <c r="A3" s="2" t="s">
        <v>53</v>
      </c>
      <c r="B3" s="151" t="s">
        <v>54</v>
      </c>
      <c r="C3" s="151"/>
      <c r="D3" s="151"/>
      <c r="E3" s="151"/>
      <c r="F3" s="151"/>
      <c r="G3" s="16"/>
      <c r="H3" s="16"/>
      <c r="I3" s="16"/>
      <c r="J3" s="16"/>
      <c r="K3" s="16"/>
    </row>
    <row r="4" spans="1:11" ht="21" customHeight="1" x14ac:dyDescent="0.25">
      <c r="A4" s="2" t="s">
        <v>55</v>
      </c>
      <c r="B4" s="152">
        <v>46165</v>
      </c>
      <c r="C4" s="152"/>
      <c r="D4" s="152"/>
      <c r="E4" s="152"/>
      <c r="F4" s="152"/>
      <c r="G4" s="16"/>
      <c r="H4" s="16"/>
      <c r="I4" s="16"/>
      <c r="J4" s="16"/>
      <c r="K4" s="16"/>
    </row>
    <row r="5" spans="1:11" ht="21" customHeight="1" x14ac:dyDescent="0.25">
      <c r="A5" s="2" t="s">
        <v>56</v>
      </c>
      <c r="B5" s="152">
        <v>46203</v>
      </c>
      <c r="C5" s="152"/>
      <c r="D5" s="152"/>
      <c r="E5" s="152"/>
      <c r="F5" s="152"/>
      <c r="G5" s="16"/>
      <c r="H5" s="16"/>
      <c r="I5" s="16"/>
      <c r="J5" s="16"/>
      <c r="K5" s="16"/>
    </row>
    <row r="6" spans="1:11" ht="21" customHeight="1" x14ac:dyDescent="0.25">
      <c r="A6" s="2" t="s">
        <v>57</v>
      </c>
      <c r="B6" s="149" t="str">
        <f>IF(AND(Travel!B7&lt;&gt;A30,Hospitality!B7&lt;&gt;A30,'All other expenses'!B7&lt;&gt;A30,'Gifts and benefits'!B7&lt;&gt;A30),A31,IF(AND(Travel!B7=A30,Hospitality!B7=A30,'All other expenses'!B7=A30,'Gifts and benefits'!B7=A30),A33,A32))</f>
        <v>Data and totals checked on all sheets</v>
      </c>
      <c r="C6" s="149"/>
      <c r="D6" s="149"/>
      <c r="E6" s="149"/>
      <c r="F6" s="149"/>
      <c r="G6" s="22"/>
      <c r="H6" s="16"/>
      <c r="I6" s="16"/>
      <c r="J6" s="16"/>
      <c r="K6" s="16"/>
    </row>
    <row r="7" spans="1:11" ht="31" x14ac:dyDescent="0.25">
      <c r="A7" s="2" t="s">
        <v>58</v>
      </c>
      <c r="B7" s="148" t="s">
        <v>91</v>
      </c>
      <c r="C7" s="148"/>
      <c r="D7" s="148"/>
      <c r="E7" s="148"/>
      <c r="F7" s="148"/>
      <c r="G7" s="22"/>
      <c r="H7" s="16"/>
      <c r="I7" s="16"/>
      <c r="J7" s="16"/>
      <c r="K7" s="16"/>
    </row>
    <row r="8" spans="1:11" ht="25.5" customHeight="1" x14ac:dyDescent="0.25">
      <c r="A8" s="2" t="s">
        <v>60</v>
      </c>
      <c r="B8" s="148" t="s">
        <v>183</v>
      </c>
      <c r="C8" s="148"/>
      <c r="D8" s="148"/>
      <c r="E8" s="148"/>
      <c r="F8" s="148"/>
      <c r="G8" s="22"/>
      <c r="H8" s="16"/>
      <c r="I8" s="16"/>
      <c r="J8" s="16"/>
      <c r="K8" s="16"/>
    </row>
    <row r="9" spans="1:11" ht="66.75" customHeight="1" x14ac:dyDescent="0.25">
      <c r="A9" s="147" t="s">
        <v>62</v>
      </c>
      <c r="B9" s="147"/>
      <c r="C9" s="147"/>
      <c r="D9" s="147"/>
      <c r="E9" s="147"/>
      <c r="F9" s="147"/>
      <c r="G9" s="22"/>
      <c r="H9" s="16"/>
      <c r="I9" s="16"/>
      <c r="J9" s="16"/>
      <c r="K9" s="16"/>
    </row>
    <row r="10" spans="1:11" s="91" customFormat="1" ht="36" customHeight="1" x14ac:dyDescent="0.3">
      <c r="A10" s="85" t="s">
        <v>63</v>
      </c>
      <c r="B10" s="86" t="s">
        <v>64</v>
      </c>
      <c r="C10" s="86" t="s">
        <v>65</v>
      </c>
      <c r="D10" s="87"/>
      <c r="E10" s="88" t="s">
        <v>29</v>
      </c>
      <c r="F10" s="89" t="s">
        <v>66</v>
      </c>
      <c r="G10" s="90"/>
      <c r="H10" s="90"/>
      <c r="I10" s="90"/>
      <c r="J10" s="90"/>
      <c r="K10" s="90"/>
    </row>
    <row r="11" spans="1:11" ht="27.75" customHeight="1" x14ac:dyDescent="0.35">
      <c r="A11" s="7" t="s">
        <v>67</v>
      </c>
      <c r="B11" s="57">
        <f>B15+B16+B17</f>
        <v>59.02</v>
      </c>
      <c r="C11" s="64" t="str">
        <f>IF(Travel!B6="",A34,Travel!B6)</f>
        <v>Figures exclude GST</v>
      </c>
      <c r="D11" s="5"/>
      <c r="E11" s="7" t="s">
        <v>68</v>
      </c>
      <c r="F11" s="31">
        <f>'Gifts and benefits'!C22</f>
        <v>1</v>
      </c>
      <c r="G11" s="28"/>
      <c r="H11" s="28"/>
      <c r="I11" s="28"/>
      <c r="J11" s="28"/>
      <c r="K11" s="28"/>
    </row>
    <row r="12" spans="1:11" ht="27.75" customHeight="1" x14ac:dyDescent="0.35">
      <c r="A12" s="7" t="s">
        <v>24</v>
      </c>
      <c r="B12" s="57">
        <f>Hospitality!B25</f>
        <v>0</v>
      </c>
      <c r="C12" s="64" t="str">
        <f>IF(Hospitality!B6="",A34,Hospitality!B6)</f>
        <v>Figures exclude GST</v>
      </c>
      <c r="D12" s="5"/>
      <c r="E12" s="7" t="s">
        <v>69</v>
      </c>
      <c r="F12" s="31">
        <f>'Gifts and benefits'!C23</f>
        <v>1</v>
      </c>
      <c r="G12" s="28"/>
      <c r="H12" s="28"/>
      <c r="I12" s="28"/>
      <c r="J12" s="28"/>
      <c r="K12" s="28"/>
    </row>
    <row r="13" spans="1:11" ht="27.75" customHeight="1" x14ac:dyDescent="0.25">
      <c r="A13" s="7" t="s">
        <v>70</v>
      </c>
      <c r="B13" s="57">
        <f>'All other expenses'!B24</f>
        <v>25.81</v>
      </c>
      <c r="C13" s="64" t="str">
        <f>IF('All other expenses'!B6="",A34,'All other expenses'!B6)</f>
        <v>Figures exclude GST</v>
      </c>
      <c r="D13" s="5"/>
      <c r="E13" s="7" t="s">
        <v>71</v>
      </c>
      <c r="F13" s="31">
        <f>'Gifts and benefits'!C24</f>
        <v>0</v>
      </c>
      <c r="G13" s="16"/>
      <c r="H13" s="16"/>
      <c r="I13" s="16"/>
      <c r="J13" s="16"/>
      <c r="K13" s="16"/>
    </row>
    <row r="14" spans="1:11" ht="12.75" customHeight="1" x14ac:dyDescent="0.25">
      <c r="A14" s="6"/>
      <c r="B14" s="58"/>
      <c r="C14" s="65"/>
      <c r="D14" s="32"/>
      <c r="E14" s="5"/>
      <c r="F14" s="33"/>
      <c r="G14" s="16"/>
      <c r="H14" s="16"/>
      <c r="I14" s="16"/>
      <c r="J14" s="16"/>
      <c r="K14" s="16"/>
    </row>
    <row r="15" spans="1:11" ht="27.75" customHeight="1" x14ac:dyDescent="0.25">
      <c r="A15" s="8" t="s">
        <v>72</v>
      </c>
      <c r="B15" s="59">
        <f>Travel!B14</f>
        <v>0</v>
      </c>
      <c r="C15" s="66" t="str">
        <f>C11</f>
        <v>Figures exclude GST</v>
      </c>
      <c r="D15" s="5"/>
      <c r="E15" s="5"/>
      <c r="F15" s="33"/>
      <c r="G15" s="16"/>
      <c r="H15" s="16"/>
      <c r="I15" s="16"/>
      <c r="J15" s="16"/>
      <c r="K15" s="16"/>
    </row>
    <row r="16" spans="1:11" ht="27.75" customHeight="1" x14ac:dyDescent="0.25">
      <c r="A16" s="8" t="s">
        <v>73</v>
      </c>
      <c r="B16" s="59">
        <f>Travel!B22</f>
        <v>0</v>
      </c>
      <c r="C16" s="66" t="str">
        <f>C11</f>
        <v>Figures exclude GST</v>
      </c>
      <c r="D16" s="34"/>
      <c r="E16" s="5"/>
      <c r="F16" s="35"/>
      <c r="G16" s="16"/>
      <c r="H16" s="16"/>
      <c r="I16" s="16"/>
      <c r="J16" s="16"/>
      <c r="K16" s="16"/>
    </row>
    <row r="17" spans="1:11" ht="27.75" customHeight="1" x14ac:dyDescent="0.25">
      <c r="A17" s="8" t="s">
        <v>74</v>
      </c>
      <c r="B17" s="59">
        <f>Travel!B30</f>
        <v>59.02</v>
      </c>
      <c r="C17" s="66" t="str">
        <f>C11</f>
        <v>Figures exclude GST</v>
      </c>
      <c r="D17" s="5"/>
      <c r="E17" s="5"/>
      <c r="F17" s="35"/>
      <c r="G17" s="16"/>
      <c r="H17" s="16"/>
      <c r="I17" s="16"/>
      <c r="J17" s="16"/>
      <c r="K17" s="16"/>
    </row>
    <row r="18" spans="1:11" ht="27.75" customHeight="1" x14ac:dyDescent="0.3">
      <c r="A18" s="16"/>
      <c r="B18" s="18"/>
      <c r="C18" s="16"/>
      <c r="D18" s="4"/>
      <c r="E18" s="4"/>
      <c r="F18" s="27"/>
      <c r="G18" s="16"/>
      <c r="H18" s="16"/>
      <c r="I18" s="16"/>
      <c r="J18" s="16"/>
      <c r="K18" s="16"/>
    </row>
    <row r="19" spans="1:11" ht="13" x14ac:dyDescent="0.3">
      <c r="A19" s="17" t="s">
        <v>75</v>
      </c>
      <c r="B19" s="18"/>
      <c r="C19" s="16"/>
      <c r="D19" s="16"/>
      <c r="E19" s="16"/>
      <c r="F19" s="16"/>
      <c r="G19" s="16"/>
      <c r="H19" s="16"/>
      <c r="I19" s="16"/>
      <c r="J19" s="16"/>
      <c r="K19" s="16"/>
    </row>
    <row r="20" spans="1:11" x14ac:dyDescent="0.25">
      <c r="A20" s="19" t="s">
        <v>76</v>
      </c>
      <c r="D20" s="16"/>
      <c r="E20" s="16"/>
      <c r="F20" s="16"/>
      <c r="G20" s="16"/>
      <c r="H20" s="16"/>
      <c r="I20" s="16"/>
      <c r="J20" s="16"/>
      <c r="K20" s="16"/>
    </row>
    <row r="21" spans="1:11" ht="12.65" customHeight="1" x14ac:dyDescent="0.25">
      <c r="A21" s="19" t="s">
        <v>77</v>
      </c>
      <c r="D21" s="16"/>
      <c r="E21" s="16"/>
      <c r="F21" s="16"/>
      <c r="G21" s="16"/>
      <c r="H21" s="16"/>
      <c r="I21" s="16"/>
      <c r="J21" s="16"/>
      <c r="K21" s="16"/>
    </row>
    <row r="22" spans="1:11" ht="12.65" customHeight="1" x14ac:dyDescent="0.25">
      <c r="A22" s="19" t="s">
        <v>78</v>
      </c>
      <c r="D22" s="16"/>
      <c r="E22" s="16"/>
      <c r="F22" s="16"/>
      <c r="G22" s="16"/>
      <c r="H22" s="16"/>
      <c r="I22" s="16"/>
      <c r="J22" s="16"/>
      <c r="K22" s="16"/>
    </row>
    <row r="23" spans="1:11" ht="12.65" customHeight="1" x14ac:dyDescent="0.25">
      <c r="A23" s="19" t="s">
        <v>79</v>
      </c>
      <c r="D23" s="16"/>
      <c r="E23" s="16"/>
      <c r="F23" s="16"/>
      <c r="G23" s="16"/>
      <c r="H23" s="16"/>
      <c r="I23" s="16"/>
      <c r="J23" s="16"/>
      <c r="K23" s="16"/>
    </row>
    <row r="24" spans="1:11" x14ac:dyDescent="0.25">
      <c r="A24" s="25"/>
      <c r="B24" s="16"/>
      <c r="C24" s="16"/>
      <c r="D24" s="16"/>
      <c r="E24" s="16"/>
      <c r="F24" s="16"/>
      <c r="G24" s="16"/>
      <c r="H24" s="16"/>
      <c r="I24" s="16"/>
      <c r="J24" s="16"/>
      <c r="K24" s="16"/>
    </row>
    <row r="25" spans="1:11" ht="13" hidden="1" x14ac:dyDescent="0.3">
      <c r="A25" s="11" t="s">
        <v>80</v>
      </c>
      <c r="B25" s="12"/>
      <c r="C25" s="12"/>
      <c r="D25" s="12"/>
      <c r="E25" s="12"/>
      <c r="F25" s="12"/>
      <c r="G25" s="16"/>
      <c r="H25" s="16"/>
      <c r="I25" s="16"/>
      <c r="J25" s="16"/>
      <c r="K25" s="16"/>
    </row>
    <row r="26" spans="1:11" ht="12.75" hidden="1" customHeight="1" x14ac:dyDescent="0.25">
      <c r="A26" s="10" t="s">
        <v>81</v>
      </c>
      <c r="B26" s="3"/>
      <c r="C26" s="3"/>
      <c r="D26" s="10"/>
      <c r="E26" s="10"/>
      <c r="F26" s="10"/>
      <c r="G26" s="16"/>
      <c r="H26" s="16"/>
      <c r="I26" s="16"/>
      <c r="J26" s="16"/>
      <c r="K26" s="16"/>
    </row>
    <row r="27" spans="1:11" hidden="1" x14ac:dyDescent="0.25">
      <c r="A27" s="9" t="s">
        <v>82</v>
      </c>
      <c r="B27" s="9"/>
      <c r="C27" s="9"/>
      <c r="D27" s="9"/>
      <c r="E27" s="9"/>
      <c r="F27" s="9"/>
      <c r="G27" s="16"/>
      <c r="H27" s="16"/>
      <c r="I27" s="16"/>
      <c r="J27" s="16"/>
      <c r="K27" s="16"/>
    </row>
    <row r="28" spans="1:11" hidden="1" x14ac:dyDescent="0.25">
      <c r="A28" s="9" t="s">
        <v>83</v>
      </c>
      <c r="B28" s="9"/>
      <c r="C28" s="9"/>
      <c r="D28" s="9"/>
      <c r="E28" s="9"/>
      <c r="F28" s="9"/>
      <c r="G28" s="16"/>
      <c r="H28" s="16"/>
      <c r="I28" s="16"/>
      <c r="J28" s="16"/>
      <c r="K28" s="16"/>
    </row>
    <row r="29" spans="1:11" hidden="1" x14ac:dyDescent="0.25">
      <c r="A29" s="10" t="s">
        <v>84</v>
      </c>
      <c r="B29" s="10"/>
      <c r="C29" s="10"/>
      <c r="D29" s="10"/>
      <c r="E29" s="10"/>
      <c r="F29" s="10"/>
      <c r="G29" s="16"/>
      <c r="H29" s="16"/>
      <c r="I29" s="16"/>
      <c r="J29" s="16"/>
      <c r="K29" s="16"/>
    </row>
    <row r="30" spans="1:11" hidden="1" x14ac:dyDescent="0.25">
      <c r="A30" s="10" t="s">
        <v>85</v>
      </c>
      <c r="B30" s="10"/>
      <c r="C30" s="10"/>
      <c r="D30" s="10"/>
      <c r="E30" s="10"/>
      <c r="F30" s="10"/>
      <c r="G30" s="16"/>
      <c r="H30" s="16"/>
      <c r="I30" s="16"/>
      <c r="J30" s="16"/>
      <c r="K30" s="16"/>
    </row>
    <row r="31" spans="1:11" hidden="1" x14ac:dyDescent="0.25">
      <c r="A31" s="9" t="s">
        <v>86</v>
      </c>
      <c r="B31" s="9"/>
      <c r="C31" s="9"/>
      <c r="D31" s="9"/>
      <c r="E31" s="9"/>
      <c r="F31" s="9"/>
      <c r="G31" s="16"/>
      <c r="H31" s="16"/>
      <c r="I31" s="16"/>
      <c r="J31" s="16"/>
      <c r="K31" s="16"/>
    </row>
    <row r="32" spans="1:11" hidden="1" x14ac:dyDescent="0.25">
      <c r="A32" s="9" t="s">
        <v>87</v>
      </c>
      <c r="B32" s="9"/>
      <c r="C32" s="9"/>
      <c r="D32" s="9"/>
      <c r="E32" s="9"/>
      <c r="F32" s="9"/>
      <c r="G32" s="16"/>
      <c r="H32" s="16"/>
      <c r="I32" s="16"/>
      <c r="J32" s="16"/>
      <c r="K32" s="16"/>
    </row>
    <row r="33" spans="1:11" hidden="1" x14ac:dyDescent="0.25">
      <c r="A33" s="9" t="s">
        <v>88</v>
      </c>
      <c r="B33" s="9"/>
      <c r="C33" s="9"/>
      <c r="D33" s="9"/>
      <c r="E33" s="9"/>
      <c r="F33" s="9"/>
      <c r="G33" s="16"/>
      <c r="H33" s="16"/>
      <c r="I33" s="16"/>
      <c r="J33" s="16"/>
      <c r="K33" s="16"/>
    </row>
    <row r="34" spans="1:11" hidden="1" x14ac:dyDescent="0.25">
      <c r="A34" s="10" t="s">
        <v>89</v>
      </c>
      <c r="B34" s="10"/>
      <c r="C34" s="10"/>
      <c r="D34" s="10"/>
      <c r="E34" s="10"/>
      <c r="F34" s="10"/>
      <c r="G34" s="16"/>
      <c r="H34" s="16"/>
      <c r="I34" s="16"/>
      <c r="J34" s="16"/>
      <c r="K34" s="16"/>
    </row>
    <row r="35" spans="1:11" hidden="1" x14ac:dyDescent="0.25">
      <c r="A35" s="10" t="s">
        <v>90</v>
      </c>
      <c r="B35" s="10"/>
      <c r="C35" s="10"/>
      <c r="D35" s="10"/>
      <c r="E35" s="10"/>
      <c r="F35" s="10"/>
      <c r="G35" s="16"/>
      <c r="H35" s="16"/>
      <c r="I35" s="16"/>
      <c r="J35" s="16"/>
      <c r="K35" s="16"/>
    </row>
    <row r="36" spans="1:11" hidden="1" x14ac:dyDescent="0.25">
      <c r="A36" s="9" t="s">
        <v>59</v>
      </c>
      <c r="B36" s="61"/>
      <c r="C36" s="61"/>
      <c r="D36" s="61"/>
      <c r="E36" s="61"/>
      <c r="F36" s="61"/>
      <c r="G36" s="16"/>
      <c r="H36" s="16"/>
      <c r="I36" s="16"/>
      <c r="J36" s="16"/>
      <c r="K36" s="16"/>
    </row>
    <row r="37" spans="1:11" hidden="1" x14ac:dyDescent="0.25">
      <c r="A37" s="9" t="s">
        <v>91</v>
      </c>
      <c r="B37" s="61"/>
      <c r="C37" s="61"/>
      <c r="D37" s="61"/>
      <c r="E37" s="61"/>
      <c r="F37" s="61"/>
      <c r="G37" s="16"/>
      <c r="H37" s="16"/>
      <c r="I37" s="16"/>
      <c r="J37" s="16"/>
      <c r="K37" s="16"/>
    </row>
    <row r="38" spans="1:11" hidden="1" x14ac:dyDescent="0.25">
      <c r="A38" s="9" t="s">
        <v>61</v>
      </c>
      <c r="B38" s="61"/>
      <c r="C38" s="61"/>
      <c r="D38" s="61"/>
      <c r="E38" s="61"/>
      <c r="F38" s="61"/>
      <c r="G38" s="16"/>
      <c r="H38" s="16"/>
      <c r="I38" s="16"/>
      <c r="J38" s="16"/>
      <c r="K38" s="16"/>
    </row>
    <row r="39" spans="1:11" hidden="1" x14ac:dyDescent="0.25">
      <c r="A39" s="10" t="s">
        <v>92</v>
      </c>
      <c r="B39" s="3"/>
      <c r="C39" s="3"/>
      <c r="D39" s="3"/>
      <c r="E39" s="3"/>
      <c r="F39" s="3"/>
      <c r="G39" s="16"/>
      <c r="H39" s="16"/>
      <c r="I39" s="16"/>
      <c r="J39" s="16"/>
      <c r="K39" s="16"/>
    </row>
    <row r="40" spans="1:11" hidden="1" x14ac:dyDescent="0.25">
      <c r="A40" s="3" t="s">
        <v>93</v>
      </c>
      <c r="B40" s="3"/>
      <c r="C40" s="3"/>
      <c r="D40" s="3"/>
      <c r="E40" s="3"/>
      <c r="F40" s="3"/>
      <c r="G40" s="16"/>
      <c r="H40" s="16"/>
      <c r="I40" s="16"/>
      <c r="J40" s="16"/>
      <c r="K40" s="16"/>
    </row>
    <row r="41" spans="1:11" hidden="1" x14ac:dyDescent="0.25">
      <c r="A41" s="3" t="s">
        <v>94</v>
      </c>
      <c r="B41" s="3"/>
      <c r="C41" s="3"/>
      <c r="D41" s="3"/>
      <c r="E41" s="3"/>
      <c r="F41" s="3"/>
      <c r="G41" s="16"/>
      <c r="H41" s="16"/>
      <c r="I41" s="16"/>
      <c r="J41" s="16"/>
      <c r="K41" s="16"/>
    </row>
    <row r="42" spans="1:11" hidden="1" x14ac:dyDescent="0.25">
      <c r="A42" s="3" t="s">
        <v>95</v>
      </c>
      <c r="B42" s="3"/>
      <c r="C42" s="3"/>
      <c r="D42" s="3"/>
      <c r="E42" s="3"/>
      <c r="F42" s="3"/>
      <c r="G42" s="16"/>
      <c r="H42" s="16"/>
      <c r="I42" s="16"/>
      <c r="J42" s="16"/>
      <c r="K42" s="16"/>
    </row>
    <row r="43" spans="1:11" hidden="1" x14ac:dyDescent="0.25">
      <c r="A43" s="3" t="s">
        <v>96</v>
      </c>
      <c r="B43" s="3"/>
      <c r="C43" s="3"/>
      <c r="D43" s="3"/>
      <c r="E43" s="3"/>
      <c r="F43" s="3"/>
      <c r="G43" s="16"/>
      <c r="H43" s="16"/>
      <c r="I43" s="16"/>
      <c r="J43" s="16"/>
      <c r="K43" s="16"/>
    </row>
    <row r="44" spans="1:11" hidden="1" x14ac:dyDescent="0.25">
      <c r="A44" s="3" t="s">
        <v>97</v>
      </c>
      <c r="B44" s="3"/>
      <c r="C44" s="3"/>
      <c r="D44" s="3"/>
      <c r="E44" s="3"/>
      <c r="F44" s="3"/>
      <c r="G44" s="16"/>
      <c r="H44" s="16"/>
      <c r="I44" s="16"/>
      <c r="J44" s="16"/>
      <c r="K44" s="16"/>
    </row>
    <row r="45" spans="1:11" hidden="1" x14ac:dyDescent="0.25">
      <c r="A45" s="62" t="s">
        <v>98</v>
      </c>
      <c r="B45" s="61"/>
      <c r="C45" s="61"/>
      <c r="D45" s="61"/>
      <c r="E45" s="61"/>
      <c r="F45" s="61"/>
      <c r="G45" s="16"/>
      <c r="H45" s="16"/>
      <c r="I45" s="16"/>
      <c r="J45" s="16"/>
      <c r="K45" s="16"/>
    </row>
    <row r="46" spans="1:11" hidden="1" x14ac:dyDescent="0.25">
      <c r="A46" s="61" t="s">
        <v>99</v>
      </c>
      <c r="B46" s="61"/>
      <c r="C46" s="61"/>
      <c r="D46" s="61"/>
      <c r="E46" s="61"/>
      <c r="F46" s="61"/>
      <c r="G46" s="16"/>
      <c r="H46" s="16"/>
      <c r="I46" s="16"/>
      <c r="J46" s="16"/>
      <c r="K46" s="16"/>
    </row>
    <row r="47" spans="1:11" hidden="1" x14ac:dyDescent="0.25">
      <c r="A47" s="36">
        <v>-20000</v>
      </c>
      <c r="B47" s="3"/>
      <c r="C47" s="3"/>
      <c r="D47" s="3"/>
      <c r="E47" s="3"/>
      <c r="F47" s="3"/>
      <c r="G47" s="16"/>
      <c r="H47" s="16"/>
      <c r="I47" s="16"/>
      <c r="J47" s="16"/>
      <c r="K47" s="16"/>
    </row>
    <row r="48" spans="1:11" ht="25" hidden="1" x14ac:dyDescent="0.25">
      <c r="A48" s="79" t="s">
        <v>100</v>
      </c>
      <c r="B48" s="61"/>
      <c r="C48" s="61"/>
      <c r="D48" s="61"/>
      <c r="E48" s="61"/>
      <c r="F48" s="61"/>
      <c r="G48" s="16"/>
      <c r="H48" s="16"/>
      <c r="I48" s="16"/>
      <c r="J48" s="16"/>
      <c r="K48" s="16"/>
    </row>
    <row r="49" spans="1:11" ht="25" hidden="1" x14ac:dyDescent="0.25">
      <c r="A49" s="79" t="s">
        <v>101</v>
      </c>
      <c r="B49" s="61"/>
      <c r="C49" s="61"/>
      <c r="D49" s="61"/>
      <c r="E49" s="61"/>
      <c r="F49" s="61"/>
      <c r="G49" s="16"/>
      <c r="H49" s="16"/>
      <c r="I49" s="16"/>
      <c r="J49" s="16"/>
      <c r="K49" s="16"/>
    </row>
    <row r="50" spans="1:11" ht="25" hidden="1" x14ac:dyDescent="0.25">
      <c r="A50" s="80" t="s">
        <v>102</v>
      </c>
      <c r="B50" s="3"/>
      <c r="C50" s="3"/>
      <c r="D50" s="3"/>
      <c r="E50" s="3"/>
      <c r="F50" s="3"/>
      <c r="G50" s="16"/>
      <c r="H50" s="16"/>
      <c r="I50" s="16"/>
      <c r="J50" s="16"/>
      <c r="K50" s="16"/>
    </row>
    <row r="51" spans="1:11" ht="25" hidden="1" x14ac:dyDescent="0.25">
      <c r="A51" s="80" t="s">
        <v>103</v>
      </c>
      <c r="B51" s="3"/>
      <c r="C51" s="3"/>
      <c r="D51" s="3"/>
      <c r="E51" s="3"/>
      <c r="F51" s="3"/>
      <c r="G51" s="16"/>
      <c r="H51" s="16"/>
      <c r="I51" s="16"/>
      <c r="J51" s="16"/>
      <c r="K51" s="16"/>
    </row>
    <row r="52" spans="1:11" ht="37.5" hidden="1" x14ac:dyDescent="0.3">
      <c r="A52" s="80" t="s">
        <v>104</v>
      </c>
      <c r="B52" s="72"/>
      <c r="C52" s="72"/>
      <c r="D52" s="72"/>
      <c r="E52" s="10"/>
      <c r="F52" s="10"/>
      <c r="G52" s="16"/>
      <c r="H52" s="16"/>
      <c r="I52" s="16"/>
      <c r="J52" s="16"/>
      <c r="K52" s="16"/>
    </row>
    <row r="53" spans="1:11" ht="13" hidden="1" x14ac:dyDescent="0.3">
      <c r="A53" s="77" t="s">
        <v>105</v>
      </c>
      <c r="B53" s="71"/>
      <c r="C53" s="71"/>
      <c r="D53" s="71"/>
      <c r="E53" s="9"/>
      <c r="F53" s="9" t="b">
        <v>1</v>
      </c>
      <c r="G53" s="16"/>
      <c r="H53" s="16"/>
      <c r="I53" s="16"/>
      <c r="J53" s="16"/>
      <c r="K53" s="16"/>
    </row>
    <row r="54" spans="1:11" ht="13" hidden="1" x14ac:dyDescent="0.3">
      <c r="A54" s="78" t="s">
        <v>106</v>
      </c>
      <c r="B54" s="77"/>
      <c r="C54" s="77"/>
      <c r="D54" s="77"/>
      <c r="E54" s="9"/>
      <c r="F54" s="9" t="b">
        <v>0</v>
      </c>
      <c r="G54" s="16"/>
      <c r="H54" s="16"/>
      <c r="I54" s="16"/>
      <c r="J54" s="16"/>
      <c r="K54" s="16"/>
    </row>
    <row r="55" spans="1:11" ht="13" hidden="1" x14ac:dyDescent="0.25">
      <c r="A55" s="81"/>
      <c r="B55" s="73">
        <f>COUNT(Travel!B12:B13)</f>
        <v>0</v>
      </c>
      <c r="C55" s="73"/>
      <c r="D55" s="73">
        <f>COUNTIF(Travel!D12:D13,"*")</f>
        <v>0</v>
      </c>
      <c r="E55" s="74"/>
      <c r="F55" s="74" t="b">
        <f>MIN(B55,D55)=MAX(B55,D55)</f>
        <v>1</v>
      </c>
      <c r="G55" s="16"/>
      <c r="H55" s="16"/>
      <c r="I55" s="16"/>
      <c r="J55" s="16"/>
      <c r="K55" s="16"/>
    </row>
    <row r="56" spans="1:11" ht="13" hidden="1" x14ac:dyDescent="0.25">
      <c r="A56" s="81" t="s">
        <v>107</v>
      </c>
      <c r="B56" s="73">
        <f>COUNT(Travel!B19:B21)</f>
        <v>0</v>
      </c>
      <c r="C56" s="73"/>
      <c r="D56" s="73">
        <f>COUNTIF(Travel!D19:D21,"*")</f>
        <v>0</v>
      </c>
      <c r="E56" s="74"/>
      <c r="F56" s="74" t="b">
        <f>MIN(B56,D56)=MAX(B56,D56)</f>
        <v>1</v>
      </c>
    </row>
    <row r="57" spans="1:11" ht="13" hidden="1" x14ac:dyDescent="0.3">
      <c r="A57" s="82"/>
      <c r="B57" s="73">
        <f>COUNT(Travel!B26:B29)</f>
        <v>1</v>
      </c>
      <c r="C57" s="73"/>
      <c r="D57" s="73">
        <f>COUNTIF(Travel!D26:D29,"*")</f>
        <v>1</v>
      </c>
      <c r="E57" s="74"/>
      <c r="F57" s="74" t="b">
        <f>MIN(B57,D57)=MAX(B57,D57)</f>
        <v>1</v>
      </c>
    </row>
    <row r="58" spans="1:11" ht="13" hidden="1" x14ac:dyDescent="0.3">
      <c r="A58" s="83" t="s">
        <v>108</v>
      </c>
      <c r="B58" s="75">
        <f>COUNT(Hospitality!B11:B24)</f>
        <v>0</v>
      </c>
      <c r="C58" s="75"/>
      <c r="D58" s="75">
        <f>COUNTIF(Hospitality!D11:D24,"*")</f>
        <v>0</v>
      </c>
      <c r="E58" s="76"/>
      <c r="F58" s="76" t="b">
        <f>MIN(B58,D58)=MAX(B58,D58)</f>
        <v>1</v>
      </c>
    </row>
    <row r="59" spans="1:11" ht="13" hidden="1" x14ac:dyDescent="0.3">
      <c r="A59" s="84" t="s">
        <v>109</v>
      </c>
      <c r="B59" s="74">
        <f>COUNT('All other expenses'!B11:B23)</f>
        <v>1</v>
      </c>
      <c r="C59" s="74"/>
      <c r="D59" s="74">
        <f>COUNTIF('All other expenses'!D11:D23,"*")</f>
        <v>1</v>
      </c>
      <c r="E59" s="74"/>
      <c r="F59" s="74" t="b">
        <f>MIN(B59,D59)=MAX(B59,D59)</f>
        <v>1</v>
      </c>
    </row>
    <row r="60" spans="1:11" ht="13" hidden="1" x14ac:dyDescent="0.3">
      <c r="A60" s="83" t="s">
        <v>110</v>
      </c>
      <c r="B60" s="75">
        <f>COUNTIF('Gifts and benefits'!B11:B21,"*")</f>
        <v>1</v>
      </c>
      <c r="C60" s="75">
        <f>COUNTIF('Gifts and benefits'!C11:C21,"*")</f>
        <v>1</v>
      </c>
      <c r="D60" s="75"/>
      <c r="E60" s="75">
        <f>COUNTA('Gifts and benefits'!E11:E21)</f>
        <v>1</v>
      </c>
      <c r="F60" s="76" t="b">
        <f>MIN(B60,C60,E60)=MAX(B60,C60,E60)</f>
        <v>1</v>
      </c>
    </row>
    <row r="61" spans="1:11" x14ac:dyDescent="0.2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85"/>
  <sheetViews>
    <sheetView topLeftCell="A18" zoomScaleNormal="100" workbookViewId="0">
      <selection activeCell="A9" sqref="A9:XFD9"/>
    </sheetView>
  </sheetViews>
  <sheetFormatPr defaultColWidth="0" defaultRowHeight="12.5" zeroHeight="1" x14ac:dyDescent="0.25"/>
  <cols>
    <col min="1" max="1" width="35.6328125" customWidth="1"/>
    <col min="2" max="2" width="14.36328125" customWidth="1"/>
    <col min="3" max="3" width="71.453125" customWidth="1"/>
    <col min="4" max="4" width="50" customWidth="1"/>
    <col min="5" max="5" width="21.453125" customWidth="1"/>
    <col min="6" max="6" width="37.54296875" style="138" customWidth="1"/>
    <col min="7" max="9" width="9.08984375" hidden="1" customWidth="1"/>
    <col min="10" max="13" width="0" hidden="1" customWidth="1"/>
    <col min="14" max="16384" width="9.08984375" hidden="1"/>
  </cols>
  <sheetData>
    <row r="1" spans="1:6" ht="26.25" customHeight="1" x14ac:dyDescent="0.25">
      <c r="A1" s="155" t="s">
        <v>111</v>
      </c>
      <c r="B1" s="155"/>
      <c r="C1" s="155"/>
      <c r="D1" s="155"/>
      <c r="E1" s="155"/>
      <c r="F1" s="130"/>
    </row>
    <row r="2" spans="1:6" ht="21" customHeight="1" x14ac:dyDescent="0.25">
      <c r="A2" s="2" t="s">
        <v>112</v>
      </c>
      <c r="B2" s="153" t="str">
        <f>'Summary and sign-off'!B2:F2</f>
        <v>Ministry for Ethnic Communities</v>
      </c>
      <c r="C2" s="153"/>
      <c r="D2" s="153"/>
      <c r="E2" s="153"/>
      <c r="F2" s="130"/>
    </row>
    <row r="3" spans="1:6" ht="31" x14ac:dyDescent="0.25">
      <c r="A3" s="2" t="s">
        <v>113</v>
      </c>
      <c r="B3" s="153" t="str">
        <f>'Summary and sign-off'!B3:F3</f>
        <v>Pratima Namasivayam</v>
      </c>
      <c r="C3" s="153"/>
      <c r="D3" s="153"/>
      <c r="E3" s="153"/>
      <c r="F3" s="130"/>
    </row>
    <row r="4" spans="1:6" ht="21" customHeight="1" x14ac:dyDescent="0.25">
      <c r="A4" s="2" t="s">
        <v>114</v>
      </c>
      <c r="B4" s="153">
        <f>'Summary and sign-off'!B4:F4</f>
        <v>46165</v>
      </c>
      <c r="C4" s="153"/>
      <c r="D4" s="153"/>
      <c r="E4" s="153"/>
      <c r="F4" s="130"/>
    </row>
    <row r="5" spans="1:6" ht="21" customHeight="1" x14ac:dyDescent="0.25">
      <c r="A5" s="2" t="s">
        <v>115</v>
      </c>
      <c r="B5" s="153">
        <f>'Summary and sign-off'!B5:F5</f>
        <v>46203</v>
      </c>
      <c r="C5" s="153"/>
      <c r="D5" s="153"/>
      <c r="E5" s="153"/>
      <c r="F5" s="130"/>
    </row>
    <row r="6" spans="1:6" ht="21" customHeight="1" x14ac:dyDescent="0.25">
      <c r="A6" s="2" t="s">
        <v>116</v>
      </c>
      <c r="B6" s="148" t="s">
        <v>83</v>
      </c>
      <c r="C6" s="148"/>
      <c r="D6" s="148"/>
      <c r="E6" s="148"/>
      <c r="F6" s="130"/>
    </row>
    <row r="7" spans="1:6" ht="21" customHeight="1" x14ac:dyDescent="0.25">
      <c r="A7" s="2" t="s">
        <v>57</v>
      </c>
      <c r="B7" s="148" t="s">
        <v>85</v>
      </c>
      <c r="C7" s="148"/>
      <c r="D7" s="148"/>
      <c r="E7" s="148"/>
      <c r="F7" s="130"/>
    </row>
    <row r="8" spans="1:6" ht="26" customHeight="1" x14ac:dyDescent="0.3">
      <c r="A8" s="157" t="s">
        <v>117</v>
      </c>
      <c r="B8" s="158"/>
      <c r="C8" s="158"/>
      <c r="D8" s="158"/>
      <c r="E8" s="158"/>
      <c r="F8" s="131"/>
    </row>
    <row r="9" spans="1:6" ht="21.5" customHeight="1" x14ac:dyDescent="0.3">
      <c r="A9" s="159" t="s">
        <v>118</v>
      </c>
      <c r="B9" s="160"/>
      <c r="C9" s="160"/>
      <c r="D9" s="160"/>
      <c r="E9" s="160"/>
      <c r="F9" s="131"/>
    </row>
    <row r="10" spans="1:6" ht="24.75" customHeight="1" x14ac:dyDescent="0.35">
      <c r="A10" s="156" t="s">
        <v>119</v>
      </c>
      <c r="B10" s="161"/>
      <c r="C10" s="156"/>
      <c r="D10" s="156"/>
      <c r="E10" s="156"/>
      <c r="F10" s="132"/>
    </row>
    <row r="11" spans="1:6" ht="28.5" customHeight="1" x14ac:dyDescent="0.25">
      <c r="A11" s="23" t="s">
        <v>120</v>
      </c>
      <c r="B11" s="23" t="s">
        <v>121</v>
      </c>
      <c r="C11" s="23" t="s">
        <v>122</v>
      </c>
      <c r="D11" s="23" t="s">
        <v>123</v>
      </c>
      <c r="E11" s="23" t="s">
        <v>124</v>
      </c>
      <c r="F11" s="133"/>
    </row>
    <row r="12" spans="1:6" s="1" customFormat="1" x14ac:dyDescent="0.25">
      <c r="A12" s="114"/>
      <c r="B12" s="115"/>
      <c r="C12" s="116"/>
      <c r="D12" s="116"/>
      <c r="E12" s="117"/>
      <c r="F12" s="134"/>
    </row>
    <row r="13" spans="1:6" s="1" customFormat="1" hidden="1" x14ac:dyDescent="0.25">
      <c r="A13" s="102"/>
      <c r="B13" s="103"/>
      <c r="C13" s="104"/>
      <c r="D13" s="104"/>
      <c r="E13" s="105"/>
      <c r="F13" s="135"/>
    </row>
    <row r="14" spans="1:6" ht="19.5" customHeight="1" x14ac:dyDescent="0.25">
      <c r="A14" s="69" t="s">
        <v>125</v>
      </c>
      <c r="B14" s="70">
        <f>SUM(B12:B13)</f>
        <v>0</v>
      </c>
      <c r="C14" s="125" t="str">
        <f>IF(SUBTOTAL(3,B12:B13)=SUBTOTAL(103,B12:B13),'Summary and sign-off'!$A$48,'Summary and sign-off'!$A$49)</f>
        <v>Check - there are no hidden rows with data</v>
      </c>
      <c r="D14" s="154" t="str">
        <f>IF('Summary and sign-off'!F55='Summary and sign-off'!F54,'Summary and sign-off'!A51,'Summary and sign-off'!A50)</f>
        <v>Check - each entry provides sufficient information</v>
      </c>
      <c r="E14" s="154"/>
      <c r="F14" s="130"/>
    </row>
    <row r="15" spans="1:6" ht="10.5" customHeight="1" x14ac:dyDescent="0.3">
      <c r="A15" s="16"/>
      <c r="B15" s="18"/>
      <c r="C15" s="16"/>
      <c r="D15" s="16"/>
      <c r="E15" s="16"/>
      <c r="F15" s="130"/>
    </row>
    <row r="16" spans="1:6" ht="24.75" customHeight="1" x14ac:dyDescent="0.35">
      <c r="A16" s="156" t="s">
        <v>126</v>
      </c>
      <c r="B16" s="156"/>
      <c r="C16" s="156"/>
      <c r="D16" s="156"/>
      <c r="E16" s="156"/>
      <c r="F16" s="132"/>
    </row>
    <row r="17" spans="1:6" ht="32.4" customHeight="1" x14ac:dyDescent="0.25">
      <c r="A17" s="23" t="s">
        <v>120</v>
      </c>
      <c r="B17" s="23" t="s">
        <v>64</v>
      </c>
      <c r="C17" s="23" t="s">
        <v>127</v>
      </c>
      <c r="D17" s="23" t="s">
        <v>123</v>
      </c>
      <c r="E17" s="23" t="s">
        <v>124</v>
      </c>
      <c r="F17" s="133"/>
    </row>
    <row r="18" spans="1:6" ht="32.4" customHeight="1" x14ac:dyDescent="0.25">
      <c r="A18" s="23"/>
      <c r="B18" s="23"/>
      <c r="C18" s="23"/>
      <c r="D18" s="23"/>
      <c r="E18" s="23"/>
      <c r="F18" s="133"/>
    </row>
    <row r="19" spans="1:6" s="1" customFormat="1" ht="12.75" customHeight="1" x14ac:dyDescent="0.25">
      <c r="A19" s="114"/>
      <c r="B19" s="115"/>
      <c r="C19" s="116"/>
      <c r="D19" s="116"/>
      <c r="E19" s="117"/>
      <c r="F19" s="136"/>
    </row>
    <row r="20" spans="1:6" s="1" customFormat="1" x14ac:dyDescent="0.25">
      <c r="A20" s="114"/>
      <c r="B20" s="115"/>
      <c r="C20" s="116"/>
      <c r="D20" s="116"/>
      <c r="E20" s="117"/>
      <c r="F20" s="136"/>
    </row>
    <row r="21" spans="1:6" s="1" customFormat="1" hidden="1" x14ac:dyDescent="0.25">
      <c r="A21" s="106"/>
      <c r="B21" s="107"/>
      <c r="C21" s="108"/>
      <c r="D21" s="108"/>
      <c r="E21" s="109"/>
      <c r="F21" s="135"/>
    </row>
    <row r="22" spans="1:6" ht="19.5" customHeight="1" x14ac:dyDescent="0.25">
      <c r="A22" s="69" t="s">
        <v>128</v>
      </c>
      <c r="B22" s="70">
        <f>SUM(B19:B21)</f>
        <v>0</v>
      </c>
      <c r="C22" s="125" t="str">
        <f>IF(SUBTOTAL(3,B19:B21)=SUBTOTAL(103,B19:B21),'Summary and sign-off'!$A$48,'Summary and sign-off'!$A$49)</f>
        <v>Check - there are no hidden rows with data</v>
      </c>
      <c r="D22" s="154" t="str">
        <f>IF('Summary and sign-off'!F56='Summary and sign-off'!F54,'Summary and sign-off'!A51,'Summary and sign-off'!A50)</f>
        <v>Check - each entry provides sufficient information</v>
      </c>
      <c r="E22" s="154"/>
      <c r="F22" s="130"/>
    </row>
    <row r="23" spans="1:6" ht="10.5" customHeight="1" x14ac:dyDescent="0.3">
      <c r="A23" s="16"/>
      <c r="B23" s="18"/>
      <c r="C23" s="16"/>
      <c r="D23" s="16"/>
      <c r="E23" s="16"/>
      <c r="F23" s="130"/>
    </row>
    <row r="24" spans="1:6" ht="24.75" customHeight="1" x14ac:dyDescent="0.25">
      <c r="A24" s="156" t="s">
        <v>129</v>
      </c>
      <c r="B24" s="156"/>
      <c r="C24" s="156"/>
      <c r="D24" s="156"/>
      <c r="E24" s="156"/>
      <c r="F24" s="130"/>
    </row>
    <row r="25" spans="1:6" ht="27" customHeight="1" x14ac:dyDescent="0.25">
      <c r="A25" s="23" t="s">
        <v>120</v>
      </c>
      <c r="B25" s="23" t="s">
        <v>64</v>
      </c>
      <c r="C25" s="23" t="s">
        <v>130</v>
      </c>
      <c r="D25" s="23" t="s">
        <v>131</v>
      </c>
      <c r="E25" s="23" t="s">
        <v>124</v>
      </c>
      <c r="F25" s="137"/>
    </row>
    <row r="26" spans="1:6" s="1" customFormat="1" x14ac:dyDescent="0.25">
      <c r="A26" s="114">
        <v>46185</v>
      </c>
      <c r="B26" s="115">
        <v>59.02</v>
      </c>
      <c r="C26" s="116" t="s">
        <v>132</v>
      </c>
      <c r="D26" s="116" t="s">
        <v>133</v>
      </c>
      <c r="E26" s="117" t="s">
        <v>134</v>
      </c>
      <c r="F26" s="135"/>
    </row>
    <row r="27" spans="1:6" s="1" customFormat="1" x14ac:dyDescent="0.25">
      <c r="A27" s="114"/>
      <c r="B27" s="115"/>
      <c r="C27" s="116"/>
      <c r="D27" s="116"/>
      <c r="E27" s="117"/>
      <c r="F27" s="135"/>
    </row>
    <row r="28" spans="1:6" s="1" customFormat="1" x14ac:dyDescent="0.25">
      <c r="A28" s="114"/>
      <c r="B28" s="115"/>
      <c r="C28" s="116"/>
      <c r="D28" s="116"/>
      <c r="E28" s="117"/>
      <c r="F28" s="135"/>
    </row>
    <row r="29" spans="1:6" s="1" customFormat="1" hidden="1" x14ac:dyDescent="0.25">
      <c r="A29" s="92"/>
      <c r="B29" s="93"/>
      <c r="C29" s="94"/>
      <c r="D29" s="94"/>
      <c r="E29" s="95"/>
      <c r="F29" s="135"/>
    </row>
    <row r="30" spans="1:6" ht="19.5" customHeight="1" x14ac:dyDescent="0.25">
      <c r="A30" s="69" t="s">
        <v>135</v>
      </c>
      <c r="B30" s="70">
        <f>SUM(B26:B29)</f>
        <v>59.02</v>
      </c>
      <c r="C30" s="125" t="str">
        <f>IF(SUBTOTAL(3,B26:B29)=SUBTOTAL(103,B26:B29),'Summary and sign-off'!$A$48,'Summary and sign-off'!$A$49)</f>
        <v>Check - there are no hidden rows with data</v>
      </c>
      <c r="D30" s="154" t="str">
        <f>IF('Summary and sign-off'!F57='Summary and sign-off'!F54,'Summary and sign-off'!A51,'Summary and sign-off'!A50)</f>
        <v>Check - each entry provides sufficient information</v>
      </c>
      <c r="E30" s="154"/>
      <c r="F30" s="130"/>
    </row>
    <row r="31" spans="1:6" ht="10.5" customHeight="1" x14ac:dyDescent="0.3">
      <c r="A31" s="16"/>
      <c r="B31" s="55"/>
      <c r="C31" s="18"/>
      <c r="D31" s="16"/>
      <c r="E31" s="16"/>
      <c r="F31" s="130"/>
    </row>
    <row r="32" spans="1:6" ht="34.5" customHeight="1" x14ac:dyDescent="0.25">
      <c r="A32" s="29" t="s">
        <v>136</v>
      </c>
      <c r="B32" s="56">
        <f>B14+B22+B30</f>
        <v>59.02</v>
      </c>
      <c r="C32" s="30"/>
      <c r="D32" s="30"/>
      <c r="E32" s="30"/>
      <c r="F32" s="130"/>
    </row>
    <row r="33" spans="1:6" ht="13" x14ac:dyDescent="0.3">
      <c r="A33" s="16"/>
      <c r="B33" s="18"/>
      <c r="C33" s="16"/>
      <c r="D33" s="16"/>
      <c r="E33" s="16"/>
      <c r="F33" s="130"/>
    </row>
    <row r="34" spans="1:6" ht="13" x14ac:dyDescent="0.3">
      <c r="A34" s="17" t="s">
        <v>75</v>
      </c>
      <c r="B34" s="18"/>
      <c r="C34" s="16"/>
      <c r="D34" s="16"/>
      <c r="E34" s="16"/>
      <c r="F34" s="130"/>
    </row>
    <row r="35" spans="1:6" ht="12.65" customHeight="1" x14ac:dyDescent="0.25">
      <c r="A35" s="19" t="s">
        <v>137</v>
      </c>
      <c r="F35" s="130"/>
    </row>
    <row r="36" spans="1:6" ht="12.9" customHeight="1" x14ac:dyDescent="0.25">
      <c r="A36" s="19" t="s">
        <v>138</v>
      </c>
      <c r="B36" s="16"/>
      <c r="D36" s="16"/>
      <c r="F36" s="130"/>
    </row>
    <row r="37" spans="1:6" x14ac:dyDescent="0.25">
      <c r="A37" s="19" t="s">
        <v>139</v>
      </c>
      <c r="F37" s="130"/>
    </row>
    <row r="38" spans="1:6" ht="13" x14ac:dyDescent="0.3">
      <c r="A38" s="19" t="s">
        <v>81</v>
      </c>
      <c r="B38" s="18"/>
      <c r="C38" s="16"/>
      <c r="D38" s="16"/>
      <c r="E38" s="16"/>
      <c r="F38" s="130"/>
    </row>
    <row r="39" spans="1:6" ht="12.9" customHeight="1" x14ac:dyDescent="0.25">
      <c r="A39" s="19" t="s">
        <v>140</v>
      </c>
      <c r="B39" s="16"/>
      <c r="D39" s="16"/>
      <c r="F39" s="130"/>
    </row>
    <row r="40" spans="1:6" x14ac:dyDescent="0.25">
      <c r="A40" s="19" t="s">
        <v>141</v>
      </c>
      <c r="F40" s="130"/>
    </row>
    <row r="41" spans="1:6" x14ac:dyDescent="0.25">
      <c r="A41" s="19" t="s">
        <v>142</v>
      </c>
      <c r="B41" s="19"/>
      <c r="C41" s="19"/>
      <c r="D41" s="19"/>
      <c r="F41" s="130"/>
    </row>
    <row r="42" spans="1:6" x14ac:dyDescent="0.25">
      <c r="A42" s="25"/>
      <c r="B42" s="16"/>
      <c r="C42" s="16"/>
      <c r="D42" s="16"/>
      <c r="E42" s="16"/>
      <c r="F42" s="130"/>
    </row>
    <row r="43" spans="1:6" hidden="1" x14ac:dyDescent="0.25">
      <c r="A43" s="25"/>
      <c r="B43" s="16"/>
      <c r="C43" s="16"/>
      <c r="D43" s="16"/>
      <c r="E43" s="16"/>
      <c r="F43" s="130"/>
    </row>
    <row r="44" spans="1:6" x14ac:dyDescent="0.25"/>
    <row r="45" spans="1:6" x14ac:dyDescent="0.25"/>
    <row r="46" spans="1:6" x14ac:dyDescent="0.25"/>
    <row r="47" spans="1:6" x14ac:dyDescent="0.25"/>
    <row r="48" spans="1:6" ht="12.75" hidden="1" customHeight="1" x14ac:dyDescent="0.25"/>
    <row r="49" spans="1:6" x14ac:dyDescent="0.25"/>
    <row r="50" spans="1:6" x14ac:dyDescent="0.25"/>
    <row r="51" spans="1:6" hidden="1" x14ac:dyDescent="0.25">
      <c r="A51" s="25"/>
      <c r="B51" s="16"/>
      <c r="C51" s="16"/>
      <c r="D51" s="16"/>
      <c r="E51" s="16"/>
      <c r="F51" s="130"/>
    </row>
    <row r="52" spans="1:6" hidden="1" x14ac:dyDescent="0.25">
      <c r="A52" s="25"/>
      <c r="B52" s="16"/>
      <c r="C52" s="16"/>
      <c r="D52" s="16"/>
      <c r="E52" s="16"/>
      <c r="F52" s="130"/>
    </row>
    <row r="53" spans="1:6" hidden="1" x14ac:dyDescent="0.25">
      <c r="A53" s="25"/>
      <c r="B53" s="16"/>
      <c r="C53" s="16"/>
      <c r="D53" s="16"/>
      <c r="E53" s="16"/>
      <c r="F53" s="130"/>
    </row>
    <row r="54" spans="1:6" hidden="1" x14ac:dyDescent="0.25">
      <c r="A54" s="25"/>
      <c r="B54" s="16"/>
      <c r="C54" s="16"/>
      <c r="D54" s="16"/>
      <c r="E54" s="16"/>
      <c r="F54" s="130"/>
    </row>
    <row r="55" spans="1:6" hidden="1" x14ac:dyDescent="0.25">
      <c r="A55" s="25"/>
      <c r="B55" s="16"/>
      <c r="C55" s="16"/>
      <c r="D55" s="16"/>
      <c r="E55" s="16"/>
      <c r="F55" s="130"/>
    </row>
    <row r="56" spans="1:6" x14ac:dyDescent="0.25"/>
    <row r="57" spans="1:6" x14ac:dyDescent="0.25"/>
    <row r="58" spans="1:6" x14ac:dyDescent="0.25"/>
    <row r="59" spans="1:6" x14ac:dyDescent="0.25"/>
    <row r="60" spans="1:6" x14ac:dyDescent="0.25"/>
    <row r="61" spans="1:6" x14ac:dyDescent="0.25"/>
    <row r="62" spans="1:6" x14ac:dyDescent="0.25"/>
    <row r="63" spans="1:6" x14ac:dyDescent="0.25"/>
    <row r="64" spans="1:6" x14ac:dyDescent="0.25"/>
    <row r="65" x14ac:dyDescent="0.25"/>
    <row r="66" x14ac:dyDescent="0.25"/>
    <row r="67" x14ac:dyDescent="0.25"/>
    <row r="68" x14ac:dyDescent="0.25"/>
    <row r="69" x14ac:dyDescent="0.25"/>
    <row r="70" x14ac:dyDescent="0.25"/>
    <row r="71"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sheetData>
  <sheetProtection sheet="1" formatCells="0" formatRows="0" insertColumns="0" insertRows="0" deleteRows="0"/>
  <mergeCells count="15">
    <mergeCell ref="B7:E7"/>
    <mergeCell ref="B5:E5"/>
    <mergeCell ref="D30:E30"/>
    <mergeCell ref="A1:E1"/>
    <mergeCell ref="A16:E16"/>
    <mergeCell ref="A24:E24"/>
    <mergeCell ref="B2:E2"/>
    <mergeCell ref="B3:E3"/>
    <mergeCell ref="B4:E4"/>
    <mergeCell ref="A8:E8"/>
    <mergeCell ref="A9:E9"/>
    <mergeCell ref="B6:E6"/>
    <mergeCell ref="D14:E14"/>
    <mergeCell ref="D22:E22"/>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2:A13 A26 A29 A19 A21"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25 A17:A18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27:A28 A20"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8"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B12:B13 B19:B21 B26:B29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topLeftCell="A8" zoomScaleNormal="100" workbookViewId="0">
      <selection activeCell="C11" sqref="C11"/>
    </sheetView>
  </sheetViews>
  <sheetFormatPr defaultColWidth="0" defaultRowHeight="12.5" zeroHeight="1" x14ac:dyDescent="0.25"/>
  <cols>
    <col min="1" max="1" width="35.6328125" customWidth="1"/>
    <col min="2" max="2" width="14.36328125" customWidth="1"/>
    <col min="3" max="3" width="71.453125" customWidth="1"/>
    <col min="4" max="4" width="50" customWidth="1"/>
    <col min="5" max="5" width="21.453125" customWidth="1"/>
    <col min="6" max="6" width="39.36328125" customWidth="1"/>
    <col min="7" max="10" width="9.08984375" hidden="1" customWidth="1"/>
    <col min="11" max="13" width="0" hidden="1" customWidth="1"/>
  </cols>
  <sheetData>
    <row r="1" spans="1:6" ht="26.25" customHeight="1" x14ac:dyDescent="0.25">
      <c r="A1" s="155" t="s">
        <v>111</v>
      </c>
      <c r="B1" s="155"/>
      <c r="C1" s="155"/>
      <c r="D1" s="155"/>
      <c r="E1" s="155"/>
    </row>
    <row r="2" spans="1:6" ht="21" customHeight="1" x14ac:dyDescent="0.25">
      <c r="A2" s="2" t="s">
        <v>112</v>
      </c>
      <c r="B2" s="153" t="str">
        <f>'Summary and sign-off'!B2:F2</f>
        <v>Ministry for Ethnic Communities</v>
      </c>
      <c r="C2" s="153"/>
      <c r="D2" s="153"/>
      <c r="E2" s="153"/>
    </row>
    <row r="3" spans="1:6" ht="31" x14ac:dyDescent="0.25">
      <c r="A3" s="2" t="s">
        <v>113</v>
      </c>
      <c r="B3" s="153" t="str">
        <f>'Summary and sign-off'!B3:F3</f>
        <v>Pratima Namasivayam</v>
      </c>
      <c r="C3" s="153"/>
      <c r="D3" s="153"/>
      <c r="E3" s="153"/>
    </row>
    <row r="4" spans="1:6" ht="21" customHeight="1" x14ac:dyDescent="0.25">
      <c r="A4" s="2" t="s">
        <v>114</v>
      </c>
      <c r="B4" s="153">
        <f>'Summary and sign-off'!B4:F4</f>
        <v>46165</v>
      </c>
      <c r="C4" s="153"/>
      <c r="D4" s="153"/>
      <c r="E4" s="153"/>
    </row>
    <row r="5" spans="1:6" ht="21" customHeight="1" x14ac:dyDescent="0.25">
      <c r="A5" s="2" t="s">
        <v>115</v>
      </c>
      <c r="B5" s="153">
        <f>'Summary and sign-off'!B5:F5</f>
        <v>46203</v>
      </c>
      <c r="C5" s="153"/>
      <c r="D5" s="153"/>
      <c r="E5" s="153"/>
    </row>
    <row r="6" spans="1:6" ht="21" customHeight="1" x14ac:dyDescent="0.25">
      <c r="A6" s="2" t="s">
        <v>116</v>
      </c>
      <c r="B6" s="148" t="s">
        <v>83</v>
      </c>
      <c r="C6" s="148"/>
      <c r="D6" s="148"/>
      <c r="E6" s="148"/>
    </row>
    <row r="7" spans="1:6" ht="21" customHeight="1" x14ac:dyDescent="0.25">
      <c r="A7" s="2" t="s">
        <v>57</v>
      </c>
      <c r="B7" s="148" t="s">
        <v>85</v>
      </c>
      <c r="C7" s="148"/>
      <c r="D7" s="148"/>
      <c r="E7" s="148"/>
    </row>
    <row r="8" spans="1:6" ht="35.25" customHeight="1" x14ac:dyDescent="0.35">
      <c r="A8" s="164" t="s">
        <v>143</v>
      </c>
      <c r="B8" s="164"/>
      <c r="C8" s="165"/>
      <c r="D8" s="165"/>
      <c r="E8" s="165"/>
      <c r="F8" s="26"/>
    </row>
    <row r="9" spans="1:6" ht="35.25" customHeight="1" x14ac:dyDescent="0.35">
      <c r="A9" s="162" t="s">
        <v>144</v>
      </c>
      <c r="B9" s="163"/>
      <c r="C9" s="163"/>
      <c r="D9" s="163"/>
      <c r="E9" s="163"/>
      <c r="F9" s="26"/>
    </row>
    <row r="10" spans="1:6" ht="27" customHeight="1" x14ac:dyDescent="0.25">
      <c r="A10" s="23" t="s">
        <v>145</v>
      </c>
      <c r="B10" s="23" t="s">
        <v>64</v>
      </c>
      <c r="C10" s="23" t="s">
        <v>146</v>
      </c>
      <c r="D10" s="23" t="s">
        <v>147</v>
      </c>
      <c r="E10" s="23" t="s">
        <v>124</v>
      </c>
      <c r="F10" s="19"/>
    </row>
    <row r="11" spans="1:6" s="1" customFormat="1" x14ac:dyDescent="0.25">
      <c r="A11" s="118"/>
      <c r="B11" s="115"/>
      <c r="C11" s="119"/>
      <c r="D11" s="119"/>
      <c r="E11" s="120"/>
    </row>
    <row r="12" spans="1:6" s="1" customFormat="1" x14ac:dyDescent="0.25">
      <c r="A12" s="114"/>
      <c r="B12" s="115"/>
      <c r="C12" s="119"/>
      <c r="D12" s="119"/>
      <c r="E12" s="120"/>
    </row>
    <row r="13" spans="1:6" s="1" customFormat="1" x14ac:dyDescent="0.25">
      <c r="A13" s="114"/>
      <c r="B13" s="115"/>
      <c r="C13" s="119"/>
      <c r="D13" s="119"/>
      <c r="E13" s="120"/>
    </row>
    <row r="14" spans="1:6" s="1" customFormat="1" x14ac:dyDescent="0.25">
      <c r="A14" s="114"/>
      <c r="B14" s="115"/>
      <c r="C14" s="119"/>
      <c r="D14" s="119"/>
      <c r="E14" s="120"/>
    </row>
    <row r="15" spans="1:6" s="1" customFormat="1" x14ac:dyDescent="0.25">
      <c r="A15" s="114"/>
      <c r="B15" s="115"/>
      <c r="C15" s="119"/>
      <c r="D15" s="119"/>
      <c r="E15" s="120"/>
    </row>
    <row r="16" spans="1:6" s="1" customFormat="1" x14ac:dyDescent="0.25">
      <c r="A16" s="114"/>
      <c r="B16" s="115"/>
      <c r="C16" s="119"/>
      <c r="D16" s="119"/>
      <c r="E16" s="120"/>
    </row>
    <row r="17" spans="1:6" s="1" customFormat="1" x14ac:dyDescent="0.25">
      <c r="A17" s="114"/>
      <c r="B17" s="115"/>
      <c r="C17" s="119"/>
      <c r="D17" s="119"/>
      <c r="E17" s="120"/>
    </row>
    <row r="18" spans="1:6" s="1" customFormat="1" x14ac:dyDescent="0.25">
      <c r="A18" s="114"/>
      <c r="B18" s="115"/>
      <c r="C18" s="119"/>
      <c r="D18" s="119"/>
      <c r="E18" s="120"/>
    </row>
    <row r="19" spans="1:6" s="1" customFormat="1" x14ac:dyDescent="0.25">
      <c r="A19" s="114"/>
      <c r="B19" s="115"/>
      <c r="C19" s="119"/>
      <c r="D19" s="119"/>
      <c r="E19" s="120"/>
    </row>
    <row r="20" spans="1:6" s="1" customFormat="1" x14ac:dyDescent="0.25">
      <c r="A20" s="114"/>
      <c r="B20" s="115"/>
      <c r="C20" s="119"/>
      <c r="D20" s="119"/>
      <c r="E20" s="120"/>
    </row>
    <row r="21" spans="1:6" s="1" customFormat="1" x14ac:dyDescent="0.25">
      <c r="A21" s="114"/>
      <c r="B21" s="115"/>
      <c r="C21" s="119"/>
      <c r="D21" s="119"/>
      <c r="E21" s="120"/>
    </row>
    <row r="22" spans="1:6" s="1" customFormat="1" x14ac:dyDescent="0.25">
      <c r="A22" s="118"/>
      <c r="B22" s="115"/>
      <c r="C22" s="119"/>
      <c r="D22" s="119"/>
      <c r="E22" s="120"/>
    </row>
    <row r="23" spans="1:6" s="1" customFormat="1" x14ac:dyDescent="0.25">
      <c r="A23" s="118"/>
      <c r="B23" s="115"/>
      <c r="C23" s="119"/>
      <c r="D23" s="119"/>
      <c r="E23" s="120"/>
    </row>
    <row r="24" spans="1:6" s="1" customFormat="1" ht="11.25" hidden="1" customHeight="1" x14ac:dyDescent="0.25">
      <c r="A24" s="96"/>
      <c r="B24" s="93"/>
      <c r="C24" s="97"/>
      <c r="D24" s="97"/>
      <c r="E24" s="98"/>
    </row>
    <row r="25" spans="1:6" ht="34.5" customHeight="1" x14ac:dyDescent="0.25">
      <c r="A25" s="51" t="s">
        <v>148</v>
      </c>
      <c r="B25" s="60">
        <f>SUM(B11:B24)</f>
        <v>0</v>
      </c>
      <c r="C25" s="68" t="str">
        <f>IF(SUBTOTAL(3,B11:B24)=SUBTOTAL(103,B11:B24),'Summary and sign-off'!$A$48,'Summary and sign-off'!$A$49)</f>
        <v>Check - there are no hidden rows with data</v>
      </c>
      <c r="D25" s="154" t="str">
        <f>IF('Summary and sign-off'!F58='Summary and sign-off'!F54,'Summary and sign-off'!A51,'Summary and sign-off'!A50)</f>
        <v>Check - each entry provides sufficient information</v>
      </c>
      <c r="E25" s="154"/>
      <c r="F25" s="1"/>
    </row>
    <row r="26" spans="1:6" ht="13" x14ac:dyDescent="0.3">
      <c r="A26" s="17"/>
      <c r="B26" s="16"/>
      <c r="C26" s="16"/>
      <c r="D26" s="16"/>
      <c r="E26" s="16"/>
    </row>
    <row r="27" spans="1:6" ht="13" x14ac:dyDescent="0.3">
      <c r="A27" s="17" t="s">
        <v>75</v>
      </c>
      <c r="B27" s="18"/>
      <c r="C27" s="16"/>
      <c r="D27" s="16"/>
      <c r="E27" s="16"/>
    </row>
    <row r="28" spans="1:6" ht="12.75" customHeight="1" x14ac:dyDescent="0.25">
      <c r="A28" s="19" t="s">
        <v>149</v>
      </c>
      <c r="B28" s="19"/>
      <c r="C28" s="19"/>
      <c r="D28" s="19"/>
      <c r="E28" s="19"/>
    </row>
    <row r="29" spans="1:6" x14ac:dyDescent="0.25">
      <c r="A29" s="19" t="s">
        <v>150</v>
      </c>
      <c r="B29" s="19"/>
      <c r="C29" s="27"/>
      <c r="D29" s="27"/>
      <c r="E29" s="27"/>
    </row>
    <row r="30" spans="1:6" ht="13" x14ac:dyDescent="0.3">
      <c r="A30" s="19" t="s">
        <v>81</v>
      </c>
      <c r="B30" s="18"/>
      <c r="C30" s="16"/>
      <c r="D30" s="16"/>
      <c r="E30" s="16"/>
      <c r="F30" s="16"/>
    </row>
    <row r="31" spans="1:6" x14ac:dyDescent="0.25">
      <c r="A31" s="19" t="s">
        <v>151</v>
      </c>
      <c r="B31" s="19"/>
      <c r="C31" s="27"/>
      <c r="D31" s="27"/>
      <c r="E31" s="27"/>
    </row>
    <row r="32" spans="1:6" ht="12.75" customHeight="1" x14ac:dyDescent="0.25">
      <c r="A32" s="19" t="s">
        <v>152</v>
      </c>
      <c r="B32" s="19"/>
      <c r="C32" s="21"/>
      <c r="D32" s="21"/>
      <c r="E32" s="21"/>
    </row>
    <row r="33" spans="1:5" x14ac:dyDescent="0.25">
      <c r="A33" s="16"/>
      <c r="B33" s="16"/>
      <c r="C33" s="16"/>
      <c r="D33" s="16"/>
      <c r="E33" s="16"/>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topLeftCell="A7" zoomScaleNormal="100" workbookViewId="0">
      <selection activeCell="C19" sqref="C19"/>
    </sheetView>
  </sheetViews>
  <sheetFormatPr defaultColWidth="0" defaultRowHeight="12.5" zeroHeight="1" x14ac:dyDescent="0.25"/>
  <cols>
    <col min="1" max="1" width="35.6328125" customWidth="1"/>
    <col min="2" max="2" width="14.36328125" customWidth="1"/>
    <col min="3" max="3" width="71.453125" customWidth="1"/>
    <col min="4" max="4" width="50" customWidth="1"/>
    <col min="5" max="5" width="21.453125" customWidth="1"/>
    <col min="6" max="6" width="36.90625" customWidth="1"/>
    <col min="7" max="10" width="9.08984375" hidden="1" customWidth="1"/>
    <col min="11" max="13" width="0" hidden="1" customWidth="1"/>
    <col min="14" max="16384" width="9.08984375" hidden="1"/>
  </cols>
  <sheetData>
    <row r="1" spans="1:6" ht="26.25" customHeight="1" x14ac:dyDescent="0.25">
      <c r="A1" s="155" t="s">
        <v>111</v>
      </c>
      <c r="B1" s="155"/>
      <c r="C1" s="155"/>
      <c r="D1" s="155"/>
      <c r="E1" s="155"/>
    </row>
    <row r="2" spans="1:6" ht="21" customHeight="1" x14ac:dyDescent="0.25">
      <c r="A2" s="2" t="s">
        <v>112</v>
      </c>
      <c r="B2" s="153" t="str">
        <f>'Summary and sign-off'!B2:F2</f>
        <v>Ministry for Ethnic Communities</v>
      </c>
      <c r="C2" s="153"/>
      <c r="D2" s="153"/>
      <c r="E2" s="153"/>
    </row>
    <row r="3" spans="1:6" ht="31" x14ac:dyDescent="0.25">
      <c r="A3" s="2" t="s">
        <v>153</v>
      </c>
      <c r="B3" s="153" t="str">
        <f>'Summary and sign-off'!B3:F3</f>
        <v>Pratima Namasivayam</v>
      </c>
      <c r="C3" s="153"/>
      <c r="D3" s="153"/>
      <c r="E3" s="153"/>
    </row>
    <row r="4" spans="1:6" ht="21" customHeight="1" x14ac:dyDescent="0.25">
      <c r="A4" s="2" t="s">
        <v>114</v>
      </c>
      <c r="B4" s="153">
        <f>'Summary and sign-off'!B4:F4</f>
        <v>46165</v>
      </c>
      <c r="C4" s="153"/>
      <c r="D4" s="153"/>
      <c r="E4" s="153"/>
    </row>
    <row r="5" spans="1:6" ht="21" customHeight="1" x14ac:dyDescent="0.25">
      <c r="A5" s="2" t="s">
        <v>115</v>
      </c>
      <c r="B5" s="153">
        <f>'Summary and sign-off'!B5:F5</f>
        <v>46203</v>
      </c>
      <c r="C5" s="153"/>
      <c r="D5" s="153"/>
      <c r="E5" s="153"/>
    </row>
    <row r="6" spans="1:6" ht="21" customHeight="1" x14ac:dyDescent="0.25">
      <c r="A6" s="2" t="s">
        <v>116</v>
      </c>
      <c r="B6" s="148" t="s">
        <v>83</v>
      </c>
      <c r="C6" s="148"/>
      <c r="D6" s="148"/>
      <c r="E6" s="148"/>
      <c r="F6" s="22"/>
    </row>
    <row r="7" spans="1:6" ht="21" customHeight="1" x14ac:dyDescent="0.25">
      <c r="A7" s="2" t="s">
        <v>57</v>
      </c>
      <c r="B7" s="148" t="s">
        <v>85</v>
      </c>
      <c r="C7" s="148"/>
      <c r="D7" s="148"/>
      <c r="E7" s="148"/>
      <c r="F7" s="22"/>
    </row>
    <row r="8" spans="1:6" ht="35.25" customHeight="1" x14ac:dyDescent="0.25">
      <c r="A8" s="158" t="s">
        <v>154</v>
      </c>
      <c r="B8" s="158"/>
      <c r="C8" s="165"/>
      <c r="D8" s="165"/>
      <c r="E8" s="165"/>
    </row>
    <row r="9" spans="1:6" ht="35.25" customHeight="1" x14ac:dyDescent="0.25">
      <c r="A9" s="166" t="s">
        <v>155</v>
      </c>
      <c r="B9" s="167"/>
      <c r="C9" s="167"/>
      <c r="D9" s="167"/>
      <c r="E9" s="167"/>
    </row>
    <row r="10" spans="1:6" ht="27" customHeight="1" x14ac:dyDescent="0.25">
      <c r="A10" s="23" t="s">
        <v>120</v>
      </c>
      <c r="B10" s="23" t="s">
        <v>64</v>
      </c>
      <c r="C10" s="23" t="s">
        <v>156</v>
      </c>
      <c r="D10" s="23" t="s">
        <v>157</v>
      </c>
      <c r="E10" s="23" t="s">
        <v>124</v>
      </c>
      <c r="F10" s="19"/>
    </row>
    <row r="11" spans="1:6" s="1" customFormat="1" hidden="1" x14ac:dyDescent="0.25">
      <c r="A11" s="96"/>
      <c r="B11" s="93"/>
      <c r="C11" s="97"/>
      <c r="D11" s="97"/>
      <c r="E11" s="98"/>
    </row>
    <row r="12" spans="1:6" s="1" customFormat="1" x14ac:dyDescent="0.25">
      <c r="A12" s="114" t="s">
        <v>158</v>
      </c>
      <c r="B12" s="115">
        <v>25.81</v>
      </c>
      <c r="C12" s="119" t="s">
        <v>159</v>
      </c>
      <c r="D12" s="119" t="s">
        <v>160</v>
      </c>
      <c r="E12" s="120" t="s">
        <v>161</v>
      </c>
    </row>
    <row r="13" spans="1:6" s="1" customFormat="1" x14ac:dyDescent="0.25">
      <c r="A13" s="114"/>
      <c r="B13" s="115"/>
      <c r="C13" s="119"/>
      <c r="D13" s="119"/>
      <c r="E13" s="120"/>
    </row>
    <row r="14" spans="1:6" s="1" customFormat="1" x14ac:dyDescent="0.25">
      <c r="A14" s="114"/>
      <c r="B14" s="129"/>
      <c r="C14" s="119"/>
      <c r="D14" s="119"/>
      <c r="E14" s="120"/>
    </row>
    <row r="15" spans="1:6" s="1" customFormat="1" x14ac:dyDescent="0.25">
      <c r="A15" s="114"/>
      <c r="B15" s="115"/>
      <c r="C15" s="119"/>
      <c r="D15" s="119"/>
      <c r="E15" s="120"/>
    </row>
    <row r="16" spans="1:6" s="1" customFormat="1" x14ac:dyDescent="0.25">
      <c r="A16" s="114"/>
      <c r="B16" s="115"/>
      <c r="C16" s="119"/>
      <c r="D16" s="119"/>
      <c r="E16" s="120"/>
    </row>
    <row r="17" spans="1:6" s="1" customFormat="1" x14ac:dyDescent="0.25">
      <c r="A17" s="114"/>
      <c r="B17" s="115"/>
      <c r="C17" s="119"/>
      <c r="D17" s="119"/>
      <c r="E17" s="120"/>
    </row>
    <row r="18" spans="1:6" s="1" customFormat="1" x14ac:dyDescent="0.25">
      <c r="A18" s="114"/>
      <c r="B18" s="115"/>
      <c r="C18" s="119"/>
      <c r="D18" s="119"/>
      <c r="E18" s="120"/>
    </row>
    <row r="19" spans="1:6" s="1" customFormat="1" x14ac:dyDescent="0.25">
      <c r="A19" s="114"/>
      <c r="B19" s="115"/>
      <c r="C19" s="119"/>
      <c r="D19" s="119"/>
      <c r="E19" s="120"/>
    </row>
    <row r="20" spans="1:6" s="1" customFormat="1" x14ac:dyDescent="0.25">
      <c r="A20" s="114"/>
      <c r="B20" s="115"/>
      <c r="C20" s="119"/>
      <c r="D20" s="119"/>
      <c r="E20" s="120"/>
    </row>
    <row r="21" spans="1:6" s="1" customFormat="1" x14ac:dyDescent="0.25">
      <c r="A21" s="118"/>
      <c r="B21" s="115"/>
      <c r="C21" s="119"/>
      <c r="D21" s="119"/>
      <c r="E21" s="120"/>
    </row>
    <row r="22" spans="1:6" s="1" customFormat="1" x14ac:dyDescent="0.25">
      <c r="A22" s="118"/>
      <c r="B22" s="115"/>
      <c r="C22" s="119"/>
      <c r="D22" s="119"/>
      <c r="E22" s="120"/>
    </row>
    <row r="23" spans="1:6" s="1" customFormat="1" hidden="1" x14ac:dyDescent="0.25">
      <c r="A23" s="96"/>
      <c r="B23" s="93"/>
      <c r="C23" s="97"/>
      <c r="D23" s="97"/>
      <c r="E23" s="98"/>
    </row>
    <row r="24" spans="1:6" ht="34.5" customHeight="1" x14ac:dyDescent="0.25">
      <c r="A24" s="51" t="s">
        <v>162</v>
      </c>
      <c r="B24" s="60">
        <f>SUM(B11:B23)</f>
        <v>25.81</v>
      </c>
      <c r="C24" s="68" t="str">
        <f>IF(SUBTOTAL(3,B11:B23)=SUBTOTAL(103,B11:B23),'Summary and sign-off'!$A$48,'Summary and sign-off'!$A$49)</f>
        <v>Check - there are no hidden rows with data</v>
      </c>
      <c r="D24" s="154" t="str">
        <f>IF('Summary and sign-off'!F59='Summary and sign-off'!F54,'Summary and sign-off'!A51,'Summary and sign-off'!A50)</f>
        <v>Check - each entry provides sufficient information</v>
      </c>
      <c r="E24" s="154"/>
    </row>
    <row r="25" spans="1:6" ht="14.15" customHeight="1" x14ac:dyDescent="0.25">
      <c r="B25" s="16"/>
      <c r="C25" s="16"/>
      <c r="D25" s="16"/>
      <c r="E25" s="16"/>
    </row>
    <row r="26" spans="1:6" ht="13" x14ac:dyDescent="0.3">
      <c r="A26" s="17" t="s">
        <v>163</v>
      </c>
      <c r="B26" s="16"/>
      <c r="C26" s="16"/>
      <c r="D26" s="16"/>
      <c r="E26" s="16"/>
    </row>
    <row r="27" spans="1:6" ht="12.65" customHeight="1" x14ac:dyDescent="0.25">
      <c r="A27" s="19" t="s">
        <v>137</v>
      </c>
      <c r="B27" s="16"/>
      <c r="C27" s="16"/>
      <c r="D27" s="16"/>
      <c r="E27" s="16"/>
    </row>
    <row r="28" spans="1:6" ht="13" x14ac:dyDescent="0.3">
      <c r="A28" s="19" t="s">
        <v>81</v>
      </c>
      <c r="B28" s="18"/>
      <c r="C28" s="16"/>
      <c r="D28" s="16"/>
      <c r="E28" s="16"/>
      <c r="F28" s="16"/>
    </row>
    <row r="29" spans="1:6" x14ac:dyDescent="0.25">
      <c r="A29" s="19" t="s">
        <v>151</v>
      </c>
      <c r="C29" s="16"/>
      <c r="D29" s="16"/>
      <c r="E29" s="16"/>
      <c r="F29" s="16"/>
    </row>
    <row r="30" spans="1:6" ht="12.75" customHeight="1" x14ac:dyDescent="0.25">
      <c r="A30" s="19" t="s">
        <v>152</v>
      </c>
      <c r="B30" s="24"/>
      <c r="C30" s="21"/>
      <c r="D30" s="21"/>
      <c r="E30" s="21"/>
      <c r="F30" s="21"/>
    </row>
    <row r="31" spans="1:6" x14ac:dyDescent="0.25">
      <c r="B31" s="25"/>
      <c r="C31" s="16"/>
      <c r="D31" s="16"/>
      <c r="E31" s="16"/>
    </row>
    <row r="32" spans="1:6" hidden="1" x14ac:dyDescent="0.25">
      <c r="A32" s="16"/>
      <c r="B32" s="16"/>
      <c r="C32" s="16"/>
      <c r="D32" s="16"/>
    </row>
    <row r="33" spans="1:5" ht="12.75" hidden="1" customHeight="1" x14ac:dyDescent="0.25"/>
    <row r="34" spans="1:5" hidden="1" x14ac:dyDescent="0.25">
      <c r="A34" s="16"/>
      <c r="B34" s="16"/>
      <c r="C34" s="16"/>
      <c r="D34" s="16"/>
      <c r="E34" s="16"/>
    </row>
    <row r="35" spans="1:5" hidden="1" x14ac:dyDescent="0.25">
      <c r="A35" s="16"/>
      <c r="B35" s="16"/>
      <c r="C35" s="16"/>
      <c r="D35" s="16"/>
      <c r="E35" s="16"/>
    </row>
    <row r="36" spans="1:5" hidden="1" x14ac:dyDescent="0.25">
      <c r="A36" s="16"/>
      <c r="B36" s="16"/>
      <c r="C36" s="16"/>
      <c r="D36" s="16"/>
      <c r="E36" s="16"/>
    </row>
    <row r="37" spans="1:5" hidden="1" x14ac:dyDescent="0.25">
      <c r="A37" s="16"/>
      <c r="B37" s="16"/>
      <c r="C37" s="16"/>
      <c r="D37" s="16"/>
      <c r="E37" s="16"/>
    </row>
    <row r="38" spans="1:5" hidden="1" x14ac:dyDescent="0.25">
      <c r="A38" s="16"/>
      <c r="B38" s="16"/>
      <c r="C38" s="16"/>
      <c r="D38" s="16"/>
      <c r="E38" s="16"/>
    </row>
    <row r="39" spans="1:5" x14ac:dyDescent="0.25"/>
  </sheetData>
  <sheetProtection sheet="1" formatCells="0" insertRows="0" deleteRows="0"/>
  <mergeCells count="10">
    <mergeCell ref="D24:E24"/>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3"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B11:B14 B15:B23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tabSelected="1" zoomScale="85" zoomScaleNormal="85" workbookViewId="0">
      <selection activeCell="D22" sqref="D22"/>
    </sheetView>
  </sheetViews>
  <sheetFormatPr defaultColWidth="0" defaultRowHeight="12.5" zeroHeight="1" x14ac:dyDescent="0.25"/>
  <cols>
    <col min="1" max="1" width="35.6328125" customWidth="1"/>
    <col min="2" max="2" width="46.90625" customWidth="1"/>
    <col min="3" max="3" width="22.08984375" customWidth="1"/>
    <col min="4" max="4" width="25.453125" customWidth="1"/>
    <col min="5" max="6" width="35.6328125" customWidth="1"/>
    <col min="7" max="7" width="38" customWidth="1"/>
    <col min="8" max="10" width="9.08984375" hidden="1" customWidth="1"/>
    <col min="11" max="15" width="0" hidden="1" customWidth="1"/>
  </cols>
  <sheetData>
    <row r="1" spans="1:6" ht="26.25" customHeight="1" x14ac:dyDescent="0.25">
      <c r="A1" s="155" t="s">
        <v>164</v>
      </c>
      <c r="B1" s="155"/>
      <c r="C1" s="155"/>
      <c r="D1" s="155"/>
      <c r="E1" s="155"/>
      <c r="F1" s="155"/>
    </row>
    <row r="2" spans="1:6" ht="21" customHeight="1" x14ac:dyDescent="0.25">
      <c r="A2" s="2" t="s">
        <v>112</v>
      </c>
      <c r="B2" s="153" t="str">
        <f>'Summary and sign-off'!B2:F2</f>
        <v>Ministry for Ethnic Communities</v>
      </c>
      <c r="C2" s="153"/>
      <c r="D2" s="153"/>
      <c r="E2" s="153"/>
      <c r="F2" s="153"/>
    </row>
    <row r="3" spans="1:6" ht="31" x14ac:dyDescent="0.25">
      <c r="A3" s="2" t="s">
        <v>113</v>
      </c>
      <c r="B3" s="153" t="str">
        <f>'Summary and sign-off'!B3:F3</f>
        <v>Pratima Namasivayam</v>
      </c>
      <c r="C3" s="153"/>
      <c r="D3" s="153"/>
      <c r="E3" s="153"/>
      <c r="F3" s="153"/>
    </row>
    <row r="4" spans="1:6" ht="21" customHeight="1" x14ac:dyDescent="0.25">
      <c r="A4" s="2" t="s">
        <v>114</v>
      </c>
      <c r="B4" s="153">
        <f>'Summary and sign-off'!B4:F4</f>
        <v>46165</v>
      </c>
      <c r="C4" s="153"/>
      <c r="D4" s="153"/>
      <c r="E4" s="153"/>
      <c r="F4" s="153"/>
    </row>
    <row r="5" spans="1:6" ht="21" customHeight="1" x14ac:dyDescent="0.25">
      <c r="A5" s="2" t="s">
        <v>115</v>
      </c>
      <c r="B5" s="153">
        <f>'Summary and sign-off'!B5:F5</f>
        <v>46203</v>
      </c>
      <c r="C5" s="153"/>
      <c r="D5" s="153"/>
      <c r="E5" s="153"/>
      <c r="F5" s="153"/>
    </row>
    <row r="6" spans="1:6" ht="21" customHeight="1" x14ac:dyDescent="0.25">
      <c r="A6" s="2" t="s">
        <v>165</v>
      </c>
      <c r="B6" s="148" t="s">
        <v>83</v>
      </c>
      <c r="C6" s="148"/>
      <c r="D6" s="148"/>
      <c r="E6" s="148"/>
      <c r="F6" s="148"/>
    </row>
    <row r="7" spans="1:6" ht="21" customHeight="1" x14ac:dyDescent="0.25">
      <c r="A7" s="2" t="s">
        <v>57</v>
      </c>
      <c r="B7" s="148" t="s">
        <v>85</v>
      </c>
      <c r="C7" s="148"/>
      <c r="D7" s="148"/>
      <c r="E7" s="148"/>
      <c r="F7" s="148"/>
    </row>
    <row r="8" spans="1:6" ht="36" customHeight="1" x14ac:dyDescent="0.25">
      <c r="A8" s="158" t="s">
        <v>166</v>
      </c>
      <c r="B8" s="158"/>
      <c r="C8" s="158"/>
      <c r="D8" s="158"/>
      <c r="E8" s="158"/>
      <c r="F8" s="158"/>
    </row>
    <row r="9" spans="1:6" ht="36" customHeight="1" x14ac:dyDescent="0.25">
      <c r="A9" s="166" t="s">
        <v>167</v>
      </c>
      <c r="B9" s="167"/>
      <c r="C9" s="167"/>
      <c r="D9" s="167"/>
      <c r="E9" s="167"/>
      <c r="F9" s="167"/>
    </row>
    <row r="10" spans="1:6" ht="39" customHeight="1" x14ac:dyDescent="0.25">
      <c r="A10" s="139" t="s">
        <v>120</v>
      </c>
      <c r="B10" s="140" t="s">
        <v>177</v>
      </c>
      <c r="C10" s="140" t="s">
        <v>178</v>
      </c>
      <c r="D10" s="140" t="s">
        <v>179</v>
      </c>
      <c r="E10" s="140" t="s">
        <v>180</v>
      </c>
      <c r="F10" s="140" t="s">
        <v>181</v>
      </c>
    </row>
    <row r="11" spans="1:6" s="1" customFormat="1" ht="24" x14ac:dyDescent="0.25">
      <c r="A11" s="141" t="s">
        <v>158</v>
      </c>
      <c r="B11" s="142" t="s">
        <v>168</v>
      </c>
      <c r="C11" s="143" t="s">
        <v>98</v>
      </c>
      <c r="D11" s="144" t="s">
        <v>169</v>
      </c>
      <c r="E11" s="145" t="s">
        <v>93</v>
      </c>
      <c r="F11" s="146" t="s">
        <v>170</v>
      </c>
    </row>
    <row r="12" spans="1:6" s="1" customFormat="1" x14ac:dyDescent="0.25">
      <c r="A12" s="114"/>
      <c r="B12" s="121"/>
      <c r="C12" s="122"/>
      <c r="D12" s="121"/>
      <c r="E12" s="123"/>
      <c r="F12" s="124"/>
    </row>
    <row r="13" spans="1:6" s="1" customFormat="1" x14ac:dyDescent="0.25">
      <c r="A13" s="114"/>
      <c r="B13" s="121"/>
      <c r="C13" s="122"/>
      <c r="D13" s="121"/>
      <c r="E13" s="123"/>
      <c r="F13" s="124"/>
    </row>
    <row r="14" spans="1:6" s="1" customFormat="1" x14ac:dyDescent="0.25">
      <c r="A14" s="114"/>
      <c r="B14" s="121"/>
      <c r="C14" s="122"/>
      <c r="D14" s="121"/>
      <c r="E14" s="123"/>
      <c r="F14" s="124"/>
    </row>
    <row r="15" spans="1:6" s="1" customFormat="1" x14ac:dyDescent="0.25">
      <c r="A15" s="114"/>
      <c r="B15" s="121"/>
      <c r="C15" s="122"/>
      <c r="D15" s="121"/>
      <c r="E15" s="123"/>
      <c r="F15" s="124"/>
    </row>
    <row r="16" spans="1:6" s="1" customFormat="1" x14ac:dyDescent="0.25">
      <c r="A16" s="114"/>
      <c r="B16" s="121"/>
      <c r="C16" s="122"/>
      <c r="D16" s="121"/>
      <c r="E16" s="123"/>
      <c r="F16" s="124"/>
    </row>
    <row r="17" spans="1:7" s="1" customFormat="1" x14ac:dyDescent="0.25">
      <c r="A17" s="114"/>
      <c r="B17" s="121"/>
      <c r="C17" s="122"/>
      <c r="D17" s="121"/>
      <c r="E17" s="123"/>
      <c r="F17" s="124"/>
    </row>
    <row r="18" spans="1:7" s="1" customFormat="1" x14ac:dyDescent="0.25">
      <c r="A18" s="114"/>
      <c r="B18" s="121"/>
      <c r="C18" s="122"/>
      <c r="D18" s="121"/>
      <c r="E18" s="123"/>
      <c r="F18" s="124"/>
    </row>
    <row r="19" spans="1:7" s="1" customFormat="1" x14ac:dyDescent="0.25">
      <c r="A19" s="114"/>
      <c r="B19" s="121"/>
      <c r="C19" s="122"/>
      <c r="D19" s="121"/>
      <c r="E19" s="123"/>
      <c r="F19" s="124"/>
    </row>
    <row r="20" spans="1:7" s="1" customFormat="1" x14ac:dyDescent="0.25">
      <c r="A20" s="114"/>
      <c r="B20" s="121"/>
      <c r="C20" s="122"/>
      <c r="D20" s="121"/>
      <c r="E20" s="123"/>
      <c r="F20" s="124"/>
    </row>
    <row r="21" spans="1:7" s="1" customFormat="1" hidden="1" x14ac:dyDescent="0.25">
      <c r="A21" s="92"/>
      <c r="B21" s="97"/>
      <c r="C21" s="99"/>
      <c r="D21" s="97"/>
      <c r="E21" s="100"/>
      <c r="F21" s="98"/>
    </row>
    <row r="22" spans="1:7" ht="34.5" customHeight="1" x14ac:dyDescent="0.25">
      <c r="A22" s="110" t="s">
        <v>171</v>
      </c>
      <c r="B22" s="111" t="s">
        <v>172</v>
      </c>
      <c r="C22" s="112">
        <f>C23+C24</f>
        <v>1</v>
      </c>
      <c r="D22" s="113" t="str">
        <f>IF(SUBTOTAL(3,C11:C21)=SUBTOTAL(103,C11:C21),'Summary and sign-off'!$A$48,'Summary and sign-off'!$A$49)</f>
        <v>Check - there are no hidden rows with data</v>
      </c>
      <c r="E22" s="154" t="str">
        <f>IF('Summary and sign-off'!F60='Summary and sign-off'!F54,'Summary and sign-off'!A52,'Summary and sign-off'!A50)</f>
        <v>Check - each entry provides sufficient information</v>
      </c>
      <c r="F22" s="154"/>
      <c r="G22" s="1"/>
    </row>
    <row r="23" spans="1:7" ht="25.5" customHeight="1" x14ac:dyDescent="0.35">
      <c r="A23" s="52"/>
      <c r="B23" s="53" t="s">
        <v>98</v>
      </c>
      <c r="C23" s="54">
        <f>COUNTIF(C11:C21,'Summary and sign-off'!A45)</f>
        <v>1</v>
      </c>
      <c r="D23" s="13"/>
      <c r="E23" s="14"/>
      <c r="F23" s="15"/>
    </row>
    <row r="24" spans="1:7" ht="25.5" customHeight="1" x14ac:dyDescent="0.35">
      <c r="A24" s="52"/>
      <c r="B24" s="53" t="s">
        <v>99</v>
      </c>
      <c r="C24" s="54">
        <f>COUNTIF(C11:C21,'Summary and sign-off'!A46)</f>
        <v>0</v>
      </c>
      <c r="D24" s="13"/>
      <c r="E24" s="14"/>
      <c r="F24" s="15"/>
    </row>
    <row r="25" spans="1:7" ht="13" x14ac:dyDescent="0.3">
      <c r="A25" s="16"/>
      <c r="B25" s="17"/>
      <c r="C25" s="16"/>
      <c r="D25" s="18"/>
      <c r="E25" s="18"/>
      <c r="F25" s="16"/>
    </row>
    <row r="26" spans="1:7" ht="13" x14ac:dyDescent="0.3">
      <c r="A26" s="17" t="s">
        <v>163</v>
      </c>
      <c r="B26" s="17"/>
      <c r="C26" s="17"/>
      <c r="D26" s="17"/>
      <c r="E26" s="17"/>
      <c r="F26" s="17"/>
    </row>
    <row r="27" spans="1:7" ht="12.65" customHeight="1" x14ac:dyDescent="0.25">
      <c r="A27" s="19" t="s">
        <v>137</v>
      </c>
      <c r="B27" s="16"/>
      <c r="C27" s="16"/>
      <c r="D27" s="16"/>
      <c r="E27" s="16"/>
    </row>
    <row r="28" spans="1:7" ht="13" x14ac:dyDescent="0.3">
      <c r="A28" s="19" t="s">
        <v>81</v>
      </c>
      <c r="B28" s="18"/>
      <c r="C28" s="16"/>
      <c r="D28" s="16"/>
      <c r="E28" s="16"/>
      <c r="F28" s="16"/>
    </row>
    <row r="29" spans="1:7" ht="13" x14ac:dyDescent="0.3">
      <c r="A29" s="19" t="s">
        <v>173</v>
      </c>
      <c r="B29" s="20"/>
      <c r="C29" s="20"/>
      <c r="D29" s="20"/>
      <c r="E29" s="20"/>
      <c r="F29" s="20"/>
    </row>
    <row r="30" spans="1:7" ht="12.75" customHeight="1" x14ac:dyDescent="0.25">
      <c r="A30" s="19" t="s">
        <v>174</v>
      </c>
      <c r="B30" s="16"/>
      <c r="C30" s="16"/>
      <c r="D30" s="16"/>
      <c r="E30" s="16"/>
      <c r="F30" s="16"/>
    </row>
    <row r="31" spans="1:7" ht="12.9" customHeight="1" x14ac:dyDescent="0.25">
      <c r="A31" s="19" t="s">
        <v>175</v>
      </c>
      <c r="B31" s="16"/>
      <c r="C31" s="16"/>
      <c r="D31" s="16"/>
      <c r="E31" s="16"/>
      <c r="F31" s="16"/>
    </row>
    <row r="32" spans="1:7" x14ac:dyDescent="0.25">
      <c r="A32" s="19" t="s">
        <v>176</v>
      </c>
      <c r="C32" s="16"/>
      <c r="D32" s="16"/>
      <c r="E32" s="16"/>
      <c r="F32" s="16"/>
    </row>
    <row r="33" spans="1:6" ht="12.75" customHeight="1" x14ac:dyDescent="0.25">
      <c r="A33" s="19" t="s">
        <v>152</v>
      </c>
      <c r="B33" s="19"/>
      <c r="C33" s="21"/>
      <c r="D33" s="21"/>
      <c r="E33" s="21"/>
      <c r="F33" s="21"/>
    </row>
    <row r="34" spans="1:6" ht="12.75" customHeight="1" x14ac:dyDescent="0.25">
      <c r="A34" s="19"/>
      <c r="B34" s="19"/>
      <c r="C34" s="21"/>
      <c r="D34" s="21"/>
      <c r="E34" s="21"/>
      <c r="F34" s="21"/>
    </row>
    <row r="35" spans="1:6" ht="12.75" hidden="1" customHeight="1" x14ac:dyDescent="0.25">
      <c r="A35" s="19"/>
      <c r="B35" s="19"/>
      <c r="C35" s="21"/>
      <c r="D35" s="21"/>
      <c r="E35" s="21"/>
      <c r="F35" s="21"/>
    </row>
    <row r="38" spans="1:6" ht="13" hidden="1" x14ac:dyDescent="0.3">
      <c r="A38" s="17"/>
      <c r="B38" s="17"/>
      <c r="C38" s="17"/>
      <c r="D38" s="17"/>
      <c r="E38" s="17"/>
      <c r="F38" s="17"/>
    </row>
    <row r="39" spans="1:6" ht="13" hidden="1" x14ac:dyDescent="0.3">
      <c r="A39" s="17"/>
      <c r="B39" s="17"/>
      <c r="C39" s="17"/>
      <c r="D39" s="17"/>
      <c r="E39" s="17"/>
      <c r="F39" s="17"/>
    </row>
    <row r="40" spans="1:6" ht="13" hidden="1" x14ac:dyDescent="0.3">
      <c r="A40" s="17"/>
      <c r="B40" s="17"/>
      <c r="C40" s="17"/>
      <c r="D40" s="17"/>
      <c r="E40" s="17"/>
      <c r="F40" s="17"/>
    </row>
    <row r="41" spans="1:6" ht="13" hidden="1" x14ac:dyDescent="0.3">
      <c r="A41" s="17"/>
      <c r="B41" s="17"/>
      <c r="C41" s="17"/>
      <c r="D41" s="17"/>
      <c r="E41" s="17"/>
      <c r="F41" s="17"/>
    </row>
    <row r="42" spans="1:6" ht="13" hidden="1" x14ac:dyDescent="0.3">
      <c r="A42" s="17"/>
      <c r="B42" s="17"/>
      <c r="C42" s="17"/>
      <c r="D42" s="17"/>
      <c r="E42" s="17"/>
      <c r="F42" s="17"/>
    </row>
    <row r="43" spans="1:6" x14ac:dyDescent="0.25"/>
    <row r="44" spans="1:6" x14ac:dyDescent="0.25"/>
    <row r="45" spans="1:6" x14ac:dyDescent="0.25"/>
  </sheetData>
  <sheetProtection sheet="1" formatCells="0" insertRows="0" deleteRows="0"/>
  <dataConsolidate/>
  <mergeCells count="10">
    <mergeCell ref="E22:F22"/>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1"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 A12 A13 A14 A15 A16 A17 A18 A19 A20"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C11:C21</xm:sqref>
        </x14:dataValidation>
        <x14:dataValidation type="list" errorStyle="information" operator="greaterThan" allowBlank="1" showInputMessage="1" prompt="Provide specific $ value if possible" xr:uid="{00000000-0002-0000-0500-000003000000}">
          <x14:formula1>
            <xm:f>'Summary and sign-off'!$A$39:$A$44</xm:f>
          </x14:formula1>
          <xm:sqref>E11:E21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220cfdc9-10b9-451b-a41a-57414fe47a11" ContentTypeId="0x010100BBE92E78E67DCA4EA1CC137306E4FBCA07" PreviousValue="false" LastSyncTimeStamp="2024-11-06T00:32:17.43Z"/>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axCatchAll xmlns="5750afb1-007a-481a-96df-a71c539b9a3e">
      <Value>1</Value>
    </TaxCatchAll>
    <_dlc_DocId xmlns="60d3856c-8566-40be-a89a-24a58ca1796d">DJSFEYCQ2EZN-713473864-838</_dlc_DocId>
    <_dlc_DocIdUrl xmlns="60d3856c-8566-40be-a89a-24a58ca1796d">
      <Url>https://azurediagovt.sharepoint.com/sites/ECMS-FBP/_layouts/15/DocIdRedir.aspx?ID=DJSFEYCQ2EZN-713473864-838</Url>
      <Description>DJSFEYCQ2EZN-713473864-838</Description>
    </_dlc_DocIdUrl>
    <TaxKeywordTaxHTField xmlns="ece0930e-37b7-45cc-be03-b759f6ffc3a9" xsi:nil="true"/>
    <ECMSNotes xmlns="ece0930e-37b7-45cc-be03-b759f6ffc3a9" xsi:nil="true"/>
    <k1c1143ac45f4ed1a4652ce3aa40740b xmlns="ece0930e-37b7-45cc-be03-b759f6ffc3a9" xsi:nil="true"/>
    <p9f0ca15c0a24ca8ade84a54fb9372d9 xmlns="ece0930e-37b7-45cc-be03-b759f6ffc3a9" xsi:nil="true"/>
  </documentManagement>
</p:properties>
</file>

<file path=customXml/item5.xml><?xml version="1.0" encoding="utf-8"?>
<ct:contentTypeSchema xmlns:ct="http://schemas.microsoft.com/office/2006/metadata/contentType" xmlns:ma="http://schemas.microsoft.com/office/2006/metadata/properties/metaAttributes" ct:_="" ma:_="" ma:contentTypeName="Hukatai Excel" ma:contentTypeID="0x010100BBE92E78E67DCA4EA1CC137306E4FBCA07009F09EB51AEE38B4DBA657E757F4255B5" ma:contentTypeVersion="0" ma:contentTypeDescription="" ma:contentTypeScope="" ma:versionID="f4cb2efaf1645ee8563b8aabbacb7141">
  <xsd:schema xmlns:xsd="http://www.w3.org/2001/XMLSchema" xmlns:xs="http://www.w3.org/2001/XMLSchema" xmlns:p="http://schemas.microsoft.com/office/2006/metadata/properties" xmlns:ns2="5750afb1-007a-481a-96df-a71c539b9a3e" xmlns:ns3="ece0930e-37b7-45cc-be03-b759f6ffc3a9" xmlns:ns4="60d3856c-8566-40be-a89a-24a58ca1796d" targetNamespace="http://schemas.microsoft.com/office/2006/metadata/properties" ma:root="true" ma:fieldsID="8673e532a4bcc004f6c6615268d4dab9" ns2:_="" ns3:_="" ns4:_="">
    <xsd:import namespace="5750afb1-007a-481a-96df-a71c539b9a3e"/>
    <xsd:import namespace="ece0930e-37b7-45cc-be03-b759f6ffc3a9"/>
    <xsd:import namespace="60d3856c-8566-40be-a89a-24a58ca1796d"/>
    <xsd:element name="properties">
      <xsd:complexType>
        <xsd:sequence>
          <xsd:element name="documentManagement">
            <xsd:complexType>
              <xsd:all>
                <xsd:element ref="ns2:TaxCatchAll" minOccurs="0"/>
                <xsd:element ref="ns3:TaxCatchAllLabel" minOccurs="0"/>
                <xsd:element ref="ns3:k1c1143ac45f4ed1a4652ce3aa40740b" minOccurs="0"/>
                <xsd:element ref="ns3:ECMSNotes" minOccurs="0"/>
                <xsd:element ref="ns3:TaxKeywordTaxHTField" minOccurs="0"/>
                <xsd:element ref="ns3:p9f0ca15c0a24ca8ade84a54fb9372d9"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50afb1-007a-481a-96df-a71c539b9a3e" elementFormDefault="qualified">
    <xsd:import namespace="http://schemas.microsoft.com/office/2006/documentManagement/types"/>
    <xsd:import namespace="http://schemas.microsoft.com/office/infopath/2007/PartnerControls"/>
    <xsd:element name="TaxCatchAll" ma:index="8" nillable="true" ma:displayName="Taxonomy Catch All Column" ma:description="" ma:hidden="true" ma:list="{25c3d487-635f-48a0-a1e1-0c0ad5125b01}" ma:internalName="TaxCatchAll" ma:showField="CatchAllData" ma:web="60d3856c-8566-40be-a89a-24a58ca17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ce0930e-37b7-45cc-be03-b759f6ffc3a9" elementFormDefault="qualified">
    <xsd:import namespace="http://schemas.microsoft.com/office/2006/documentManagement/types"/>
    <xsd:import namespace="http://schemas.microsoft.com/office/infopath/2007/PartnerControls"/>
    <xsd:element name="TaxCatchAllLabel" ma:index="9" nillable="true" ma:displayName="Taxonomy Catch All Column1" ma:hidden="true" ma:list="{25c3d487-635f-48a0-a1e1-0c0ad5125b01}" ma:internalName="TaxCatchAllLabel" ma:readOnly="true" ma:showField="CatchAllDataLabel">
      <xsd:complexType>
        <xsd:complexContent>
          <xsd:extension base="dms:MultiChoiceLookup">
            <xsd:sequence>
              <xsd:element name="Value" type="dms:Lookup" maxOccurs="unbounded" minOccurs="0" nillable="true"/>
            </xsd:sequence>
          </xsd:extension>
        </xsd:complexContent>
      </xsd:complexType>
    </xsd:element>
    <xsd:element name="k1c1143ac45f4ed1a4652ce3aa40740b" ma:index="10" nillable="true" ma:displayName="ECMSSecurityClassification_0" ma:hidden="true" ma:internalName="k1c1143ac45f4ed1a4652ce3aa40740b">
      <xsd:simpleType>
        <xsd:restriction base="dms:Note"/>
      </xsd:simpleType>
    </xsd:element>
    <xsd:element name="ECMSNotes" ma:index="12" nillable="true" ma:displayName="Notes" ma:internalName="ECMSNotes">
      <xsd:simpleType>
        <xsd:restriction base="dms:Note">
          <xsd:maxLength value="255"/>
        </xsd:restriction>
      </xsd:simpleType>
    </xsd:element>
    <xsd:element name="TaxKeywordTaxHTField" ma:index="13" nillable="true" ma:displayName="TaxKeywordTaxHTField" ma:hidden="true" ma:internalName="TaxKeywordTaxHTField">
      <xsd:simpleType>
        <xsd:restriction base="dms:Note"/>
      </xsd:simpleType>
    </xsd:element>
    <xsd:element name="p9f0ca15c0a24ca8ade84a54fb9372d9" ma:index="15" nillable="true" ma:displayName="ECMSTopic_1" ma:hidden="true" ma:internalName="p9f0ca15c0a24ca8ade84a54fb9372d9">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d3856c-8566-40be-a89a-24a58ca1796d" elementFormDefault="qualified">
    <xsd:import namespace="http://schemas.microsoft.com/office/2006/documentManagement/types"/>
    <xsd:import namespace="http://schemas.microsoft.com/office/infopath/2007/PartnerControls"/>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8D05EC-83E6-4506-A36F-3115C47FFAEF}">
  <ds:schemaRefs>
    <ds:schemaRef ds:uri="Microsoft.SharePoint.Taxonomy.ContentTypeSync"/>
  </ds:schemaRefs>
</ds:datastoreItem>
</file>

<file path=customXml/itemProps2.xml><?xml version="1.0" encoding="utf-8"?>
<ds:datastoreItem xmlns:ds="http://schemas.openxmlformats.org/officeDocument/2006/customXml" ds:itemID="{67B348E0-D03B-4B2F-A21F-6A4CB714F741}">
  <ds:schemaRefs>
    <ds:schemaRef ds:uri="http://schemas.microsoft.com/sharepoint/v3/contenttype/forms"/>
  </ds:schemaRefs>
</ds:datastoreItem>
</file>

<file path=customXml/itemProps3.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4.xml><?xml version="1.0" encoding="utf-8"?>
<ds:datastoreItem xmlns:ds="http://schemas.openxmlformats.org/officeDocument/2006/customXml" ds:itemID="{F579D7F4-D0D7-4BCB-BBEA-E7C37A64913E}">
  <ds:schemaRefs>
    <ds:schemaRef ds:uri="http://purl.org/dc/dcmityp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60d3856c-8566-40be-a89a-24a58ca1796d"/>
    <ds:schemaRef ds:uri="ece0930e-37b7-45cc-be03-b759f6ffc3a9"/>
    <ds:schemaRef ds:uri="http://purl.org/dc/terms/"/>
    <ds:schemaRef ds:uri="5750afb1-007a-481a-96df-a71c539b9a3e"/>
    <ds:schemaRef ds:uri="http://schemas.microsoft.com/office/2006/metadata/properties"/>
    <ds:schemaRef ds:uri="http://www.w3.org/XML/1998/namespace"/>
  </ds:schemaRefs>
</ds:datastoreItem>
</file>

<file path=customXml/itemProps5.xml><?xml version="1.0" encoding="utf-8"?>
<ds:datastoreItem xmlns:ds="http://schemas.openxmlformats.org/officeDocument/2006/customXml" ds:itemID="{0349A297-A74E-459B-9A23-D6B25AC4BF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50afb1-007a-481a-96df-a71c539b9a3e"/>
    <ds:schemaRef ds:uri="ece0930e-37b7-45cc-be03-b759f6ffc3a9"/>
    <ds:schemaRef ds:uri="60d3856c-8566-40be-a89a-24a58ca179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Chief-executive-gifts-benefits-and-expenses-Disclosure-Workbook 2024-25</dc:title>
  <dc:subject/>
  <dc:creator>mortensenm</dc:creator>
  <cp:keywords/>
  <dc:description>Version 7 - for review by SIT - ready 2/10/18</dc:description>
  <cp:lastModifiedBy>Kate Mitchell</cp:lastModifiedBy>
  <cp:revision/>
  <cp:lastPrinted>2026-07-30T18:34:48Z</cp:lastPrinted>
  <dcterms:created xsi:type="dcterms:W3CDTF">2010-10-17T20:59:02Z</dcterms:created>
  <dcterms:modified xsi:type="dcterms:W3CDTF">2026-07-30T18:35:19Z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0x010100BBE92E78E67DCA4EA1CC137306E4FBCA07009F09EB51AEE38B4DBA657E757F4255B5</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3c75d98d-4c52-4bdb-8812-f67aaf6f1267</vt:lpwstr>
  </property>
  <property fmtid="{D5CDD505-2E9C-101B-9397-08002B2CF9AE}" pid="10" name="SharedWithUsers">
    <vt:lpwstr>87;#Ken Smart;#157;#Nehalkumar patel</vt:lpwstr>
  </property>
  <property fmtid="{D5CDD505-2E9C-101B-9397-08002B2CF9AE}" pid="11" name="m4b7cad729d540cc87a02edd2c660710">
    <vt:lpwstr>Correspondence|dcd6b05f-dc80-4336-b228-09aebf3d212c</vt:lpwstr>
  </property>
  <property fmtid="{D5CDD505-2E9C-101B-9397-08002B2CF9AE}" pid="12" name="TaxKeyword">
    <vt:lpwstr/>
  </property>
  <property fmtid="{D5CDD505-2E9C-101B-9397-08002B2CF9AE}" pid="13" name="DIAAdministrationDocumentType">
    <vt:lpwstr/>
  </property>
  <property fmtid="{D5CDD505-2E9C-101B-9397-08002B2CF9AE}" pid="14" name="C3Topic">
    <vt:lpwstr/>
  </property>
  <property fmtid="{D5CDD505-2E9C-101B-9397-08002B2CF9AE}" pid="15" name="DIAReportDocumentType">
    <vt:lpwstr/>
  </property>
  <property fmtid="{D5CDD505-2E9C-101B-9397-08002B2CF9AE}" pid="16" name="DIASecurityClassification">
    <vt:lpwstr>2;#UNCLASSIFIED|2c10f15e-4fe4-4bec-ae91-1116436da94b</vt:lpwstr>
  </property>
  <property fmtid="{D5CDD505-2E9C-101B-9397-08002B2CF9AE}" pid="17" name="DIAEmailContentType">
    <vt:lpwstr>3;#Correspondence|dcd6b05f-dc80-4336-b228-09aebf3d212c</vt:lpwstr>
  </property>
  <property fmtid="{D5CDD505-2E9C-101B-9397-08002B2CF9AE}" pid="18" name="o1bb36cab8364050b628311b6e55db02">
    <vt:lpwstr/>
  </property>
  <property fmtid="{D5CDD505-2E9C-101B-9397-08002B2CF9AE}" pid="19" name="DIAMeetingDocumentType">
    <vt:lpwstr/>
  </property>
  <property fmtid="{D5CDD505-2E9C-101B-9397-08002B2CF9AE}" pid="20" name="EmReceivedByName">
    <vt:lpwstr/>
  </property>
  <property fmtid="{D5CDD505-2E9C-101B-9397-08002B2CF9AE}" pid="21" name="DIAParentID">
    <vt:lpwstr/>
  </property>
  <property fmtid="{D5CDD505-2E9C-101B-9397-08002B2CF9AE}" pid="22" name="DocumentSetDescription">
    <vt:lpwstr/>
  </property>
  <property fmtid="{D5CDD505-2E9C-101B-9397-08002B2CF9AE}" pid="23" name="DIAClassificationLevel3">
    <vt:lpwstr/>
  </property>
  <property fmtid="{D5CDD505-2E9C-101B-9397-08002B2CF9AE}" pid="24" name="EmToAddress">
    <vt:lpwstr/>
  </property>
  <property fmtid="{D5CDD505-2E9C-101B-9397-08002B2CF9AE}" pid="25" name="DIAFolderNamedAccess">
    <vt:lpwstr/>
  </property>
  <property fmtid="{D5CDD505-2E9C-101B-9397-08002B2CF9AE}" pid="26" name="EmCategory">
    <vt:lpwstr/>
  </property>
  <property fmtid="{D5CDD505-2E9C-101B-9397-08002B2CF9AE}" pid="27" name="EmConversationIndex">
    <vt:lpwstr/>
  </property>
  <property fmtid="{D5CDD505-2E9C-101B-9397-08002B2CF9AE}" pid="28" name="EmBody">
    <vt:lpwstr/>
  </property>
  <property fmtid="{D5CDD505-2E9C-101B-9397-08002B2CF9AE}" pid="29" name="EmHasAttachments">
    <vt:bool>false</vt:bool>
  </property>
  <property fmtid="{D5CDD505-2E9C-101B-9397-08002B2CF9AE}" pid="30" name="DIALegacyNotes">
    <vt:lpwstr/>
  </property>
  <property fmtid="{D5CDD505-2E9C-101B-9397-08002B2CF9AE}" pid="31" name="DIAGroupPermissions">
    <vt:lpwstr/>
  </property>
  <property fmtid="{D5CDD505-2E9C-101B-9397-08002B2CF9AE}" pid="32" name="DIAClassificationLevel4">
    <vt:lpwstr/>
  </property>
  <property fmtid="{D5CDD505-2E9C-101B-9397-08002B2CF9AE}" pid="33" name="DIALegacyVersionNumberDIA">
    <vt:lpwstr/>
  </property>
  <property fmtid="{D5CDD505-2E9C-101B-9397-08002B2CF9AE}" pid="34" name="EmCC">
    <vt:lpwstr/>
  </property>
  <property fmtid="{D5CDD505-2E9C-101B-9397-08002B2CF9AE}" pid="35" name="EmBCCSMTPAddress">
    <vt:lpwstr/>
  </property>
  <property fmtid="{D5CDD505-2E9C-101B-9397-08002B2CF9AE}" pid="36" name="DIALegacyModifiedByDIA">
    <vt:lpwstr/>
  </property>
  <property fmtid="{D5CDD505-2E9C-101B-9397-08002B2CF9AE}" pid="37" name="DIASourceDataSource">
    <vt:lpwstr/>
  </property>
  <property fmtid="{D5CDD505-2E9C-101B-9397-08002B2CF9AE}" pid="38" name="EmFromName">
    <vt:lpwstr/>
  </property>
  <property fmtid="{D5CDD505-2E9C-101B-9397-08002B2CF9AE}" pid="39" name="EmType">
    <vt:lpwstr/>
  </property>
  <property fmtid="{D5CDD505-2E9C-101B-9397-08002B2CF9AE}" pid="40" name="DIAFolderComments">
    <vt:lpwstr/>
  </property>
  <property fmtid="{D5CDD505-2E9C-101B-9397-08002B2CF9AE}" pid="41" name="DIADocumentIdentifier">
    <vt:lpwstr/>
  </property>
  <property fmtid="{D5CDD505-2E9C-101B-9397-08002B2CF9AE}" pid="42" name="DIALegacySecurityClassification">
    <vt:lpwstr/>
  </property>
  <property fmtid="{D5CDD505-2E9C-101B-9397-08002B2CF9AE}" pid="43" name="EmTo">
    <vt:lpwstr/>
  </property>
  <property fmtid="{D5CDD505-2E9C-101B-9397-08002B2CF9AE}" pid="44" name="EmToSMTPAddress">
    <vt:lpwstr/>
  </property>
  <property fmtid="{D5CDD505-2E9C-101B-9397-08002B2CF9AE}" pid="45" name="_ExtendedDescription">
    <vt:lpwstr/>
  </property>
  <property fmtid="{D5CDD505-2E9C-101B-9397-08002B2CF9AE}" pid="46" name="DIALegacyDocumentIDDIA">
    <vt:lpwstr/>
  </property>
  <property fmtid="{D5CDD505-2E9C-101B-9397-08002B2CF9AE}" pid="47" name="DIAFolderMedium">
    <vt:lpwstr/>
  </property>
  <property fmtid="{D5CDD505-2E9C-101B-9397-08002B2CF9AE}" pid="48" name="DIAFolderStatus">
    <vt:lpwstr/>
  </property>
  <property fmtid="{D5CDD505-2E9C-101B-9397-08002B2CF9AE}" pid="49" name="DIADocumentDetails">
    <vt:lpwstr/>
  </property>
  <property fmtid="{D5CDD505-2E9C-101B-9397-08002B2CF9AE}" pid="50" name="URL">
    <vt:lpwstr/>
  </property>
  <property fmtid="{D5CDD505-2E9C-101B-9397-08002B2CF9AE}" pid="51" name="DIAClassificationLevel5">
    <vt:lpwstr/>
  </property>
  <property fmtid="{D5CDD505-2E9C-101B-9397-08002B2CF9AE}" pid="52" name="DIANamedAccess">
    <vt:lpwstr/>
  </property>
  <property fmtid="{D5CDD505-2E9C-101B-9397-08002B2CF9AE}" pid="53" name="DIADocumentPublicationState">
    <vt:lpwstr/>
  </property>
  <property fmtid="{D5CDD505-2E9C-101B-9397-08002B2CF9AE}" pid="54" name="EmCon">
    <vt:lpwstr/>
  </property>
  <property fmtid="{D5CDD505-2E9C-101B-9397-08002B2CF9AE}" pid="55" name="DIAFolderBoxInformation">
    <vt:lpwstr/>
  </property>
  <property fmtid="{D5CDD505-2E9C-101B-9397-08002B2CF9AE}" pid="56" name="DIALoanStatus">
    <vt:lpwstr/>
  </property>
  <property fmtid="{D5CDD505-2E9C-101B-9397-08002B2CF9AE}" pid="57" name="EmCompanies">
    <vt:lpwstr/>
  </property>
  <property fmtid="{D5CDD505-2E9C-101B-9397-08002B2CF9AE}" pid="58" name="EmFromSMTPAddress">
    <vt:lpwstr/>
  </property>
  <property fmtid="{D5CDD505-2E9C-101B-9397-08002B2CF9AE}" pid="59" name="DIADocumentTypeDIA">
    <vt:lpwstr/>
  </property>
  <property fmtid="{D5CDD505-2E9C-101B-9397-08002B2CF9AE}" pid="60" name="DIALegacyCreatedByDIA">
    <vt:lpwstr/>
  </property>
  <property fmtid="{D5CDD505-2E9C-101B-9397-08002B2CF9AE}" pid="61" name="EmAttachCount">
    <vt:lpwstr/>
  </property>
  <property fmtid="{D5CDD505-2E9C-101B-9397-08002B2CF9AE}" pid="62" name="DIALegacyCommentsDIA">
    <vt:lpwstr/>
  </property>
  <property fmtid="{D5CDD505-2E9C-101B-9397-08002B2CF9AE}" pid="63" name="DIAClassificationLevel6">
    <vt:lpwstr/>
  </property>
  <property fmtid="{D5CDD505-2E9C-101B-9397-08002B2CF9AE}" pid="64" name="DIAFolderGroupPermissions">
    <vt:lpwstr/>
  </property>
  <property fmtid="{D5CDD505-2E9C-101B-9397-08002B2CF9AE}" pid="65" name="DIABusinessActivity">
    <vt:lpwstr/>
  </property>
  <property fmtid="{D5CDD505-2E9C-101B-9397-08002B2CF9AE}" pid="66" name="EmReceivedOnBehalfOfName">
    <vt:lpwstr/>
  </property>
  <property fmtid="{D5CDD505-2E9C-101B-9397-08002B2CF9AE}" pid="67" name="DIADocumentAuthor">
    <vt:lpwstr/>
  </property>
  <property fmtid="{D5CDD505-2E9C-101B-9397-08002B2CF9AE}" pid="68" name="DIARelatedItems">
    <vt:lpwstr/>
  </property>
  <property fmtid="{D5CDD505-2E9C-101B-9397-08002B2CF9AE}" pid="69" name="DIAClassificationLevel1">
    <vt:lpwstr/>
  </property>
  <property fmtid="{D5CDD505-2E9C-101B-9397-08002B2CF9AE}" pid="70" name="EmReplyRecipients">
    <vt:lpwstr/>
  </property>
  <property fmtid="{D5CDD505-2E9C-101B-9397-08002B2CF9AE}" pid="71" name="EmRetentionPolicyName">
    <vt:lpwstr/>
  </property>
  <property fmtid="{D5CDD505-2E9C-101B-9397-08002B2CF9AE}" pid="72" name="EmReplyRecipientNames">
    <vt:lpwstr/>
  </property>
  <property fmtid="{D5CDD505-2E9C-101B-9397-08002B2CF9AE}" pid="73" name="EmFrom">
    <vt:lpwstr/>
  </property>
  <property fmtid="{D5CDD505-2E9C-101B-9397-08002B2CF9AE}" pid="74" name="DIAFolderName">
    <vt:lpwstr/>
  </property>
  <property fmtid="{D5CDD505-2E9C-101B-9397-08002B2CF9AE}" pid="75" name="EmAttachmentNames">
    <vt:lpwstr/>
  </property>
  <property fmtid="{D5CDD505-2E9C-101B-9397-08002B2CF9AE}" pid="76" name="DIASourceLocation">
    <vt:lpwstr/>
  </property>
  <property fmtid="{D5CDD505-2E9C-101B-9397-08002B2CF9AE}" pid="77" name="EmSentOnBehalfOfName">
    <vt:lpwstr/>
  </property>
  <property fmtid="{D5CDD505-2E9C-101B-9397-08002B2CF9AE}" pid="78" name="DIALegacyFolderID">
    <vt:lpwstr/>
  </property>
  <property fmtid="{D5CDD505-2E9C-101B-9397-08002B2CF9AE}" pid="79" name="DIADocumentMedium">
    <vt:lpwstr/>
  </property>
  <property fmtid="{D5CDD505-2E9C-101B-9397-08002B2CF9AE}" pid="80" name="EmCCSMTPAddress">
    <vt:lpwstr/>
  </property>
  <property fmtid="{D5CDD505-2E9C-101B-9397-08002B2CF9AE}" pid="81" name="EmConversationID">
    <vt:lpwstr/>
  </property>
  <property fmtid="{D5CDD505-2E9C-101B-9397-08002B2CF9AE}" pid="82" name="DIAFolderBoxID">
    <vt:lpwstr/>
  </property>
  <property fmtid="{D5CDD505-2E9C-101B-9397-08002B2CF9AE}" pid="83" name="EmBCC">
    <vt:lpwstr/>
  </property>
  <property fmtid="{D5CDD505-2E9C-101B-9397-08002B2CF9AE}" pid="84" name="EmID">
    <vt:lpwstr/>
  </property>
  <property fmtid="{D5CDD505-2E9C-101B-9397-08002B2CF9AE}" pid="85" name="DIAClassificationLevel2">
    <vt:lpwstr/>
  </property>
  <property fmtid="{D5CDD505-2E9C-101B-9397-08002B2CF9AE}" pid="86" name="DIADocumentRegisteredBy">
    <vt:lpwstr/>
  </property>
  <property fmtid="{D5CDD505-2E9C-101B-9397-08002B2CF9AE}" pid="87" name="DIAFolderDetails">
    <vt:lpwstr/>
  </property>
  <property fmtid="{D5CDD505-2E9C-101B-9397-08002B2CF9AE}" pid="88" name="DIADocumentEmailFields">
    <vt:lpwstr/>
  </property>
  <property fmtid="{D5CDD505-2E9C-101B-9397-08002B2CF9AE}" pid="89" name="DIAAuditHistory">
    <vt:lpwstr/>
  </property>
  <property fmtid="{D5CDD505-2E9C-101B-9397-08002B2CF9AE}" pid="90" name="EmSubject">
    <vt:lpwstr/>
  </property>
  <property fmtid="{D5CDD505-2E9C-101B-9397-08002B2CF9AE}" pid="91" name="DIAOffsiteType">
    <vt:lpwstr/>
  </property>
  <property fmtid="{D5CDD505-2E9C-101B-9397-08002B2CF9AE}" pid="92" name="ConfigNotes">
    <vt:lpwstr/>
  </property>
  <property fmtid="{D5CDD505-2E9C-101B-9397-08002B2CF9AE}" pid="93" name="ed60e69bc4dc419ea4123b95e405f618">
    <vt:lpwstr/>
  </property>
  <property fmtid="{D5CDD505-2E9C-101B-9397-08002B2CF9AE}" pid="94" name="RevIMBCS">
    <vt:lpwstr/>
  </property>
  <property fmtid="{D5CDD505-2E9C-101B-9397-08002B2CF9AE}" pid="95" name="SV_QUERY_LIST_4F35BF76-6C0D-4D9B-82B2-816C12CF3733">
    <vt:lpwstr>empty_477D106A-C0D6-4607-AEBD-E2C9D60EA279</vt:lpwstr>
  </property>
  <property fmtid="{D5CDD505-2E9C-101B-9397-08002B2CF9AE}" pid="96" name="SV_HIDDEN_GRID_QUERY_LIST_4F35BF76-6C0D-4D9B-82B2-816C12CF3733">
    <vt:lpwstr>empty_477D106A-C0D6-4607-AEBD-E2C9D60EA279</vt:lpwstr>
  </property>
  <property fmtid="{D5CDD505-2E9C-101B-9397-08002B2CF9AE}" pid="97" name="k1c1143ac45f4ed1a4652ce3aa40740b0">
    <vt:lpwstr>IN-CONFIDENCE|e900075c-c4ed-4f94-a479-da568f6b0693</vt:lpwstr>
  </property>
  <property fmtid="{D5CDD505-2E9C-101B-9397-08002B2CF9AE}" pid="98" name="p9f0ca15c0a24ca8ade84a54fb9372d90">
    <vt:lpwstr/>
  </property>
  <property fmtid="{D5CDD505-2E9C-101B-9397-08002B2CF9AE}" pid="99" name="ECMSSecurityClassification">
    <vt:lpwstr>1;#IN-CONFIDENCE|e900075c-c4ed-4f94-a479-da568f6b0693</vt:lpwstr>
  </property>
  <property fmtid="{D5CDD505-2E9C-101B-9397-08002B2CF9AE}" pid="100" name="ECMSTopic">
    <vt:lpwstr/>
  </property>
</Properties>
</file>